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sletb-my.sharepoint.com/personal/itakennedy_msletb_ie/Documents/Desktop/"/>
    </mc:Choice>
  </mc:AlternateContent>
  <xr:revisionPtr revIDLastSave="0" documentId="8_{1315ACCF-D33A-4B3B-97F2-EBDB693363CE}" xr6:coauthVersionLast="47" xr6:coauthVersionMax="47" xr10:uidLastSave="{00000000-0000-0000-0000-000000000000}"/>
  <bookViews>
    <workbookView xWindow="-120" yWindow="-120" windowWidth="29040" windowHeight="15840" tabRatio="817" activeTab="11" xr2:uid="{00000000-000D-0000-FFFF-FFFF00000000}"/>
  </bookViews>
  <sheets>
    <sheet name="Month 12" sheetId="12" r:id="rId1"/>
    <sheet name="Month 11" sheetId="11" r:id="rId2"/>
    <sheet name="Month 10" sheetId="10" r:id="rId3"/>
    <sheet name="Month 9" sheetId="9" r:id="rId4"/>
    <sheet name="Month 8" sheetId="8" r:id="rId5"/>
    <sheet name="Month 7" sheetId="7" r:id="rId6"/>
    <sheet name="Month 6" sheetId="6" r:id="rId7"/>
    <sheet name="Month 5" sheetId="5" r:id="rId8"/>
    <sheet name="Month 4" sheetId="4" r:id="rId9"/>
    <sheet name="Month 3" sheetId="3" r:id="rId10"/>
    <sheet name="Month 2" sheetId="2" r:id="rId11"/>
    <sheet name="Month 1" sheetId="1" r:id="rId12"/>
    <sheet name="Instructions" sheetId="14" r:id="rId13"/>
    <sheet name="Data" sheetId="13" r:id="rId14"/>
  </sheets>
  <definedNames>
    <definedName name="_xlnm._FilterDatabase" localSheetId="13" hidden="1">Data!$D$1:$E$13</definedName>
    <definedName name="_xlnm.Print_Area" localSheetId="12">Instructions!$A$1:$H$42</definedName>
    <definedName name="_xlnm.Print_Area" localSheetId="11">'Month 1'!$A$1:$I$134</definedName>
    <definedName name="_xlnm.Print_Area" localSheetId="2">'Month 10'!$A$1:$I$134</definedName>
    <definedName name="_xlnm.Print_Area" localSheetId="1">'Month 11'!$A$1:$I$134</definedName>
    <definedName name="_xlnm.Print_Area" localSheetId="0">'Month 12'!$A$1:$I$134</definedName>
    <definedName name="_xlnm.Print_Area" localSheetId="10">'Month 2'!$A$1:$I$134</definedName>
    <definedName name="_xlnm.Print_Area" localSheetId="9">'Month 3'!$A$1:$I$134</definedName>
    <definedName name="_xlnm.Print_Area" localSheetId="8">'Month 4'!$A$1:$I$134</definedName>
    <definedName name="_xlnm.Print_Area" localSheetId="7">'Month 5'!$A$1:$I$134</definedName>
    <definedName name="_xlnm.Print_Area" localSheetId="6">'Month 6'!$A$1:$I$134</definedName>
    <definedName name="_xlnm.Print_Area" localSheetId="5">'Month 7'!$A$1:$I$134</definedName>
    <definedName name="_xlnm.Print_Area" localSheetId="4">'Month 8'!$A$1:$I$134</definedName>
    <definedName name="_xlnm.Print_Area" localSheetId="3">'Month 9'!$A$1:$I$134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3" l="1"/>
  <c r="G3" i="13" s="1"/>
  <c r="C4" i="1"/>
  <c r="D69" i="1" s="1"/>
  <c r="I6" i="1"/>
  <c r="H11" i="1"/>
  <c r="H12" i="1"/>
  <c r="H13" i="1"/>
  <c r="H14" i="1"/>
  <c r="C15" i="1"/>
  <c r="E15" i="1"/>
  <c r="H18" i="1"/>
  <c r="H20" i="1"/>
  <c r="H20" i="2" s="1"/>
  <c r="H20" i="3" s="1"/>
  <c r="H20" i="4" s="1"/>
  <c r="H20" i="5" s="1"/>
  <c r="H20" i="6" s="1"/>
  <c r="H20" i="7" s="1"/>
  <c r="H20" i="8" s="1"/>
  <c r="H20" i="9" s="1"/>
  <c r="H20" i="10" s="1"/>
  <c r="H20" i="11" s="1"/>
  <c r="H20" i="12" s="1"/>
  <c r="H23" i="1"/>
  <c r="H24" i="1"/>
  <c r="H24" i="2" s="1"/>
  <c r="H24" i="3" s="1"/>
  <c r="H24" i="4" s="1"/>
  <c r="H24" i="5" s="1"/>
  <c r="H24" i="6" s="1"/>
  <c r="H24" i="7" s="1"/>
  <c r="H24" i="8" s="1"/>
  <c r="H24" i="9" s="1"/>
  <c r="H24" i="10" s="1"/>
  <c r="H24" i="11" s="1"/>
  <c r="H24" i="12" s="1"/>
  <c r="H26" i="1"/>
  <c r="H28" i="1"/>
  <c r="H29" i="1"/>
  <c r="H40" i="1" s="1"/>
  <c r="H47" i="1" s="1"/>
  <c r="H30" i="1"/>
  <c r="H30" i="2" s="1"/>
  <c r="H31" i="1"/>
  <c r="H31" i="2" s="1"/>
  <c r="H31" i="3" s="1"/>
  <c r="H31" i="4" s="1"/>
  <c r="H31" i="5" s="1"/>
  <c r="H31" i="6" s="1"/>
  <c r="H31" i="7" s="1"/>
  <c r="H31" i="8" s="1"/>
  <c r="H31" i="9" s="1"/>
  <c r="H31" i="10" s="1"/>
  <c r="H31" i="11" s="1"/>
  <c r="H31" i="12" s="1"/>
  <c r="H32" i="1"/>
  <c r="H32" i="2" s="1"/>
  <c r="H32" i="3" s="1"/>
  <c r="H32" i="4" s="1"/>
  <c r="H32" i="5" s="1"/>
  <c r="H32" i="6" s="1"/>
  <c r="H32" i="7" s="1"/>
  <c r="H32" i="8" s="1"/>
  <c r="H32" i="9" s="1"/>
  <c r="H32" i="10" s="1"/>
  <c r="H32" i="11" s="1"/>
  <c r="H32" i="12" s="1"/>
  <c r="H33" i="1"/>
  <c r="H34" i="1"/>
  <c r="H35" i="1"/>
  <c r="H36" i="1"/>
  <c r="H37" i="1"/>
  <c r="H37" i="2" s="1"/>
  <c r="H37" i="3" s="1"/>
  <c r="H37" i="4" s="1"/>
  <c r="H37" i="5" s="1"/>
  <c r="H37" i="6" s="1"/>
  <c r="H37" i="7" s="1"/>
  <c r="H37" i="8" s="1"/>
  <c r="H37" i="9" s="1"/>
  <c r="H37" i="10" s="1"/>
  <c r="H37" i="11" s="1"/>
  <c r="H37" i="12" s="1"/>
  <c r="H38" i="1"/>
  <c r="H39" i="1"/>
  <c r="C40" i="1"/>
  <c r="E40" i="1"/>
  <c r="H43" i="1"/>
  <c r="H46" i="1"/>
  <c r="H44" i="1"/>
  <c r="H45" i="1"/>
  <c r="C46" i="1"/>
  <c r="C47" i="1" s="1"/>
  <c r="C59" i="1" s="1"/>
  <c r="E46" i="1"/>
  <c r="H50" i="1"/>
  <c r="H50" i="2" s="1"/>
  <c r="H51" i="1"/>
  <c r="H51" i="2" s="1"/>
  <c r="H51" i="3" s="1"/>
  <c r="H51" i="4" s="1"/>
  <c r="H51" i="5" s="1"/>
  <c r="H51" i="6" s="1"/>
  <c r="H51" i="7" s="1"/>
  <c r="H51" i="8" s="1"/>
  <c r="H51" i="9" s="1"/>
  <c r="H51" i="10" s="1"/>
  <c r="H51" i="11" s="1"/>
  <c r="H51" i="12" s="1"/>
  <c r="H52" i="1"/>
  <c r="H53" i="1"/>
  <c r="H54" i="1"/>
  <c r="H55" i="1"/>
  <c r="C56" i="1"/>
  <c r="E56" i="1"/>
  <c r="H57" i="1"/>
  <c r="H57" i="2"/>
  <c r="H57" i="3" s="1"/>
  <c r="H57" i="4" s="1"/>
  <c r="H57" i="5" s="1"/>
  <c r="H57" i="6" s="1"/>
  <c r="H57" i="7" s="1"/>
  <c r="H57" i="8" s="1"/>
  <c r="H57" i="9" s="1"/>
  <c r="H57" i="10" s="1"/>
  <c r="H57" i="11" s="1"/>
  <c r="H57" i="12" s="1"/>
  <c r="D71" i="1"/>
  <c r="F71" i="1"/>
  <c r="F85" i="1" s="1"/>
  <c r="D72" i="1"/>
  <c r="F72" i="1"/>
  <c r="D74" i="1"/>
  <c r="D75" i="1"/>
  <c r="D76" i="1"/>
  <c r="D77" i="1"/>
  <c r="D78" i="1"/>
  <c r="F78" i="1"/>
  <c r="B79" i="1"/>
  <c r="D81" i="1" s="1"/>
  <c r="D89" i="1" s="1"/>
  <c r="D91" i="1" s="1"/>
  <c r="B80" i="1"/>
  <c r="D83" i="1"/>
  <c r="D84" i="1"/>
  <c r="D85" i="1"/>
  <c r="D86" i="1"/>
  <c r="D87" i="1"/>
  <c r="D88" i="1"/>
  <c r="B95" i="1"/>
  <c r="C5" i="2" s="1"/>
  <c r="B95" i="2" s="1"/>
  <c r="C5" i="3" s="1"/>
  <c r="B95" i="3" s="1"/>
  <c r="C5" i="4" s="1"/>
  <c r="B95" i="4" s="1"/>
  <c r="C5" i="5" s="1"/>
  <c r="B95" i="5" s="1"/>
  <c r="C5" i="6" s="1"/>
  <c r="B95" i="6" s="1"/>
  <c r="C5" i="7" s="1"/>
  <c r="B95" i="7" s="1"/>
  <c r="C5" i="8" s="1"/>
  <c r="B95" i="8" s="1"/>
  <c r="C5" i="9" s="1"/>
  <c r="B95" i="9" s="1"/>
  <c r="C5" i="10" s="1"/>
  <c r="B95" i="10" s="1"/>
  <c r="C5" i="11" s="1"/>
  <c r="B95" i="11" s="1"/>
  <c r="C5" i="12" s="1"/>
  <c r="B95" i="12" s="1"/>
  <c r="R1" i="2"/>
  <c r="R2" i="2"/>
  <c r="C3" i="2"/>
  <c r="R3" i="2"/>
  <c r="E4" i="2"/>
  <c r="I4" i="2"/>
  <c r="F71" i="2" s="1"/>
  <c r="R4" i="2"/>
  <c r="I5" i="2"/>
  <c r="C11" i="2"/>
  <c r="C12" i="2"/>
  <c r="H12" i="2"/>
  <c r="H12" i="3"/>
  <c r="H12" i="4" s="1"/>
  <c r="H12" i="5" s="1"/>
  <c r="H12" i="6" s="1"/>
  <c r="H12" i="7" s="1"/>
  <c r="H12" i="8" s="1"/>
  <c r="H12" i="9" s="1"/>
  <c r="H12" i="10" s="1"/>
  <c r="H12" i="11" s="1"/>
  <c r="H12" i="12" s="1"/>
  <c r="C13" i="2"/>
  <c r="H13" i="2"/>
  <c r="H13" i="3"/>
  <c r="C14" i="2"/>
  <c r="C15" i="2"/>
  <c r="H14" i="2"/>
  <c r="H14" i="3"/>
  <c r="H14" i="4"/>
  <c r="H14" i="5" s="1"/>
  <c r="H14" i="6" s="1"/>
  <c r="H14" i="7" s="1"/>
  <c r="H14" i="8" s="1"/>
  <c r="H14" i="9" s="1"/>
  <c r="H14" i="10" s="1"/>
  <c r="H14" i="11" s="1"/>
  <c r="H14" i="12" s="1"/>
  <c r="E15" i="2"/>
  <c r="C18" i="2"/>
  <c r="H18" i="2"/>
  <c r="C20" i="2"/>
  <c r="C23" i="2"/>
  <c r="H23" i="2"/>
  <c r="H23" i="3" s="1"/>
  <c r="H23" i="4" s="1"/>
  <c r="H23" i="5" s="1"/>
  <c r="H23" i="6" s="1"/>
  <c r="H23" i="7" s="1"/>
  <c r="H23" i="8" s="1"/>
  <c r="H23" i="9" s="1"/>
  <c r="H23" i="10" s="1"/>
  <c r="H23" i="11" s="1"/>
  <c r="H23" i="12" s="1"/>
  <c r="C24" i="2"/>
  <c r="C26" i="2"/>
  <c r="H26" i="2"/>
  <c r="C28" i="2"/>
  <c r="H28" i="2"/>
  <c r="H28" i="3" s="1"/>
  <c r="C29" i="2"/>
  <c r="H29" i="2"/>
  <c r="C30" i="2"/>
  <c r="C31" i="2"/>
  <c r="C32" i="2"/>
  <c r="C33" i="2"/>
  <c r="C40" i="2" s="1"/>
  <c r="H33" i="2"/>
  <c r="C34" i="2"/>
  <c r="H34" i="2"/>
  <c r="H34" i="3" s="1"/>
  <c r="H34" i="4" s="1"/>
  <c r="H34" i="5" s="1"/>
  <c r="H34" i="6" s="1"/>
  <c r="H34" i="7" s="1"/>
  <c r="H34" i="8" s="1"/>
  <c r="H34" i="9" s="1"/>
  <c r="H34" i="10" s="1"/>
  <c r="H34" i="11" s="1"/>
  <c r="H34" i="12" s="1"/>
  <c r="C35" i="2"/>
  <c r="H35" i="2"/>
  <c r="H35" i="3"/>
  <c r="H35" i="4"/>
  <c r="C36" i="2"/>
  <c r="H36" i="2"/>
  <c r="C37" i="2"/>
  <c r="C38" i="2"/>
  <c r="H38" i="2"/>
  <c r="C39" i="2"/>
  <c r="H39" i="2"/>
  <c r="H39" i="3" s="1"/>
  <c r="H39" i="4" s="1"/>
  <c r="H39" i="5" s="1"/>
  <c r="H39" i="6" s="1"/>
  <c r="H39" i="7" s="1"/>
  <c r="H39" i="8" s="1"/>
  <c r="H39" i="9" s="1"/>
  <c r="H39" i="10" s="1"/>
  <c r="H39" i="11" s="1"/>
  <c r="H39" i="12" s="1"/>
  <c r="E40" i="2"/>
  <c r="C43" i="2"/>
  <c r="H43" i="2"/>
  <c r="C44" i="2"/>
  <c r="H44" i="2"/>
  <c r="C45" i="2"/>
  <c r="C46" i="2" s="1"/>
  <c r="C47" i="2" s="1"/>
  <c r="C59" i="2" s="1"/>
  <c r="H45" i="2"/>
  <c r="E46" i="2"/>
  <c r="E47" i="2"/>
  <c r="E59" i="2" s="1"/>
  <c r="C50" i="2"/>
  <c r="C51" i="2"/>
  <c r="C52" i="2"/>
  <c r="C53" i="2"/>
  <c r="H53" i="2"/>
  <c r="H53" i="3"/>
  <c r="H53" i="4" s="1"/>
  <c r="H53" i="5" s="1"/>
  <c r="H53" i="6" s="1"/>
  <c r="H53" i="7" s="1"/>
  <c r="H53" i="8" s="1"/>
  <c r="H53" i="9" s="1"/>
  <c r="H53" i="10" s="1"/>
  <c r="H53" i="11" s="1"/>
  <c r="H53" i="12" s="1"/>
  <c r="C54" i="2"/>
  <c r="H54" i="2"/>
  <c r="H54" i="3"/>
  <c r="H54" i="4" s="1"/>
  <c r="H54" i="5" s="1"/>
  <c r="H54" i="6" s="1"/>
  <c r="H54" i="7" s="1"/>
  <c r="H54" i="8" s="1"/>
  <c r="H54" i="9" s="1"/>
  <c r="H54" i="10" s="1"/>
  <c r="H54" i="11" s="1"/>
  <c r="H54" i="12" s="1"/>
  <c r="C55" i="2"/>
  <c r="H55" i="2"/>
  <c r="H55" i="3"/>
  <c r="H55" i="4" s="1"/>
  <c r="H55" i="5" s="1"/>
  <c r="H55" i="6" s="1"/>
  <c r="H55" i="7" s="1"/>
  <c r="H55" i="8" s="1"/>
  <c r="H55" i="9" s="1"/>
  <c r="H55" i="10" s="1"/>
  <c r="H55" i="11" s="1"/>
  <c r="H55" i="12" s="1"/>
  <c r="E56" i="2"/>
  <c r="C57" i="2"/>
  <c r="D71" i="2"/>
  <c r="D72" i="2"/>
  <c r="F72" i="2"/>
  <c r="D74" i="2"/>
  <c r="D75" i="2"/>
  <c r="D76" i="2"/>
  <c r="D77" i="2"/>
  <c r="D78" i="2"/>
  <c r="B79" i="2"/>
  <c r="B80" i="2"/>
  <c r="D81" i="2"/>
  <c r="D82" i="2"/>
  <c r="D83" i="2"/>
  <c r="D84" i="2"/>
  <c r="D85" i="2"/>
  <c r="D86" i="2"/>
  <c r="D87" i="2"/>
  <c r="D88" i="2"/>
  <c r="A118" i="2"/>
  <c r="R1" i="3"/>
  <c r="R2" i="3"/>
  <c r="C3" i="3"/>
  <c r="R3" i="3"/>
  <c r="E4" i="3"/>
  <c r="I4" i="3"/>
  <c r="F71" i="3" s="1"/>
  <c r="R4" i="3"/>
  <c r="I5" i="3"/>
  <c r="C11" i="3"/>
  <c r="C15" i="3" s="1"/>
  <c r="C12" i="3"/>
  <c r="C13" i="3"/>
  <c r="C14" i="3"/>
  <c r="C18" i="3"/>
  <c r="C20" i="3"/>
  <c r="C43" i="3"/>
  <c r="C44" i="3"/>
  <c r="C46" i="3" s="1"/>
  <c r="C45" i="3"/>
  <c r="C28" i="3"/>
  <c r="C29" i="3"/>
  <c r="C30" i="3"/>
  <c r="C31" i="3"/>
  <c r="C32" i="3"/>
  <c r="C33" i="3"/>
  <c r="C34" i="3"/>
  <c r="C40" i="3" s="1"/>
  <c r="C35" i="3"/>
  <c r="C36" i="3"/>
  <c r="C37" i="3"/>
  <c r="C38" i="3"/>
  <c r="C39" i="3"/>
  <c r="C26" i="3"/>
  <c r="C24" i="3"/>
  <c r="C23" i="3"/>
  <c r="C50" i="3"/>
  <c r="C56" i="3" s="1"/>
  <c r="C51" i="3"/>
  <c r="C52" i="3"/>
  <c r="C53" i="3"/>
  <c r="C54" i="3"/>
  <c r="C55" i="3"/>
  <c r="C57" i="3"/>
  <c r="E15" i="3"/>
  <c r="H18" i="3"/>
  <c r="H18" i="4" s="1"/>
  <c r="H18" i="5" s="1"/>
  <c r="H18" i="6" s="1"/>
  <c r="H18" i="7" s="1"/>
  <c r="H18" i="8" s="1"/>
  <c r="H18" i="9" s="1"/>
  <c r="H18" i="10" s="1"/>
  <c r="H18" i="11" s="1"/>
  <c r="H18" i="12" s="1"/>
  <c r="H26" i="3"/>
  <c r="H26" i="4" s="1"/>
  <c r="H26" i="5" s="1"/>
  <c r="H26" i="6" s="1"/>
  <c r="H26" i="7" s="1"/>
  <c r="H26" i="8" s="1"/>
  <c r="H26" i="9" s="1"/>
  <c r="H26" i="10" s="1"/>
  <c r="H26" i="11" s="1"/>
  <c r="H26" i="12" s="1"/>
  <c r="H29" i="3"/>
  <c r="H29" i="4"/>
  <c r="H29" i="5" s="1"/>
  <c r="H29" i="6" s="1"/>
  <c r="H29" i="7" s="1"/>
  <c r="H29" i="8" s="1"/>
  <c r="H29" i="9" s="1"/>
  <c r="H29" i="10" s="1"/>
  <c r="H29" i="11" s="1"/>
  <c r="H29" i="12" s="1"/>
  <c r="H33" i="3"/>
  <c r="H33" i="4" s="1"/>
  <c r="H33" i="5" s="1"/>
  <c r="H33" i="6" s="1"/>
  <c r="H33" i="7" s="1"/>
  <c r="H33" i="8" s="1"/>
  <c r="H33" i="9" s="1"/>
  <c r="H33" i="10" s="1"/>
  <c r="H33" i="11" s="1"/>
  <c r="H33" i="12" s="1"/>
  <c r="H36" i="3"/>
  <c r="H36" i="4" s="1"/>
  <c r="H36" i="5" s="1"/>
  <c r="H36" i="6" s="1"/>
  <c r="H36" i="7" s="1"/>
  <c r="H36" i="8" s="1"/>
  <c r="H36" i="9" s="1"/>
  <c r="H36" i="10" s="1"/>
  <c r="H36" i="11" s="1"/>
  <c r="H36" i="12" s="1"/>
  <c r="H38" i="3"/>
  <c r="H38" i="4"/>
  <c r="H38" i="5"/>
  <c r="H38" i="6" s="1"/>
  <c r="H38" i="7" s="1"/>
  <c r="H38" i="8" s="1"/>
  <c r="H38" i="9" s="1"/>
  <c r="H38" i="10" s="1"/>
  <c r="H38" i="11" s="1"/>
  <c r="H38" i="12" s="1"/>
  <c r="E40" i="3"/>
  <c r="H43" i="3"/>
  <c r="H43" i="4" s="1"/>
  <c r="H45" i="3"/>
  <c r="H45" i="4"/>
  <c r="H45" i="5" s="1"/>
  <c r="H45" i="6" s="1"/>
  <c r="H45" i="7" s="1"/>
  <c r="H45" i="8" s="1"/>
  <c r="H45" i="9" s="1"/>
  <c r="H45" i="10" s="1"/>
  <c r="H45" i="11" s="1"/>
  <c r="H45" i="12" s="1"/>
  <c r="E46" i="3"/>
  <c r="E47" i="3" s="1"/>
  <c r="E59" i="3" s="1"/>
  <c r="E56" i="3"/>
  <c r="E40" i="4"/>
  <c r="B79" i="4" s="1"/>
  <c r="D81" i="4" s="1"/>
  <c r="D89" i="4" s="1"/>
  <c r="D91" i="4" s="1"/>
  <c r="E56" i="4"/>
  <c r="E40" i="5"/>
  <c r="E56" i="5"/>
  <c r="E40" i="6"/>
  <c r="E56" i="6"/>
  <c r="E40" i="7"/>
  <c r="E56" i="7"/>
  <c r="E40" i="8"/>
  <c r="E56" i="8"/>
  <c r="E40" i="9"/>
  <c r="E56" i="9"/>
  <c r="E40" i="10"/>
  <c r="B79" i="10" s="1"/>
  <c r="D81" i="10" s="1"/>
  <c r="E56" i="10"/>
  <c r="E40" i="11"/>
  <c r="E56" i="11"/>
  <c r="E40" i="12"/>
  <c r="B79" i="12" s="1"/>
  <c r="D81" i="12" s="1"/>
  <c r="E56" i="12"/>
  <c r="D71" i="3"/>
  <c r="D72" i="3"/>
  <c r="D74" i="3"/>
  <c r="D75" i="3"/>
  <c r="D76" i="3"/>
  <c r="D89" i="3" s="1"/>
  <c r="D91" i="3" s="1"/>
  <c r="D77" i="3"/>
  <c r="D78" i="3"/>
  <c r="B79" i="3"/>
  <c r="D81" i="3"/>
  <c r="B80" i="3"/>
  <c r="D82" i="3"/>
  <c r="D83" i="3"/>
  <c r="D84" i="3"/>
  <c r="D85" i="3"/>
  <c r="D86" i="3"/>
  <c r="D87" i="3"/>
  <c r="D88" i="3"/>
  <c r="A118" i="3"/>
  <c r="R1" i="4"/>
  <c r="R2" i="4"/>
  <c r="C3" i="4"/>
  <c r="R3" i="4"/>
  <c r="E4" i="4"/>
  <c r="I4" i="4"/>
  <c r="F71" i="4" s="1"/>
  <c r="R4" i="4"/>
  <c r="I5" i="4"/>
  <c r="C11" i="4"/>
  <c r="C12" i="4"/>
  <c r="C15" i="4"/>
  <c r="C13" i="4"/>
  <c r="C14" i="4"/>
  <c r="E15" i="4"/>
  <c r="C18" i="4"/>
  <c r="C20" i="4"/>
  <c r="C23" i="4"/>
  <c r="C24" i="4"/>
  <c r="C26" i="4"/>
  <c r="C28" i="4"/>
  <c r="C29" i="4"/>
  <c r="C30" i="4"/>
  <c r="C31" i="4"/>
  <c r="C40" i="4" s="1"/>
  <c r="C32" i="4"/>
  <c r="C33" i="4"/>
  <c r="C34" i="4"/>
  <c r="C35" i="4"/>
  <c r="C36" i="4"/>
  <c r="C37" i="4"/>
  <c r="C38" i="4"/>
  <c r="C39" i="4"/>
  <c r="C43" i="4"/>
  <c r="C46" i="4" s="1"/>
  <c r="C44" i="4"/>
  <c r="C45" i="4"/>
  <c r="E46" i="4"/>
  <c r="C50" i="4"/>
  <c r="C51" i="4"/>
  <c r="C56" i="4" s="1"/>
  <c r="C52" i="4"/>
  <c r="C53" i="4"/>
  <c r="C54" i="4"/>
  <c r="C55" i="4"/>
  <c r="C57" i="4"/>
  <c r="D71" i="4"/>
  <c r="D72" i="4"/>
  <c r="D74" i="4"/>
  <c r="D75" i="4"/>
  <c r="D76" i="4"/>
  <c r="D77" i="4"/>
  <c r="D78" i="4"/>
  <c r="B80" i="4"/>
  <c r="D82" i="4"/>
  <c r="D83" i="4"/>
  <c r="D84" i="4"/>
  <c r="D85" i="4"/>
  <c r="D86" i="4"/>
  <c r="D87" i="4"/>
  <c r="D88" i="4"/>
  <c r="A118" i="4"/>
  <c r="R1" i="5"/>
  <c r="R2" i="5"/>
  <c r="C3" i="5"/>
  <c r="R3" i="5"/>
  <c r="E4" i="5"/>
  <c r="I4" i="5"/>
  <c r="R4" i="5"/>
  <c r="I5" i="5"/>
  <c r="C11" i="5"/>
  <c r="C12" i="5"/>
  <c r="C15" i="5" s="1"/>
  <c r="C13" i="5"/>
  <c r="C14" i="5"/>
  <c r="E15" i="5"/>
  <c r="C18" i="5"/>
  <c r="C20" i="5"/>
  <c r="C23" i="5"/>
  <c r="C24" i="5"/>
  <c r="C26" i="5"/>
  <c r="C28" i="5"/>
  <c r="C40" i="5" s="1"/>
  <c r="C29" i="5"/>
  <c r="C30" i="5"/>
  <c r="C31" i="5"/>
  <c r="C32" i="5"/>
  <c r="C33" i="5"/>
  <c r="C34" i="5"/>
  <c r="C35" i="5"/>
  <c r="C36" i="5"/>
  <c r="C37" i="5"/>
  <c r="C38" i="5"/>
  <c r="C39" i="5"/>
  <c r="C43" i="5"/>
  <c r="C44" i="5"/>
  <c r="C46" i="5" s="1"/>
  <c r="C45" i="5"/>
  <c r="E46" i="5"/>
  <c r="E47" i="5" s="1"/>
  <c r="E59" i="5" s="1"/>
  <c r="C50" i="5"/>
  <c r="C56" i="5" s="1"/>
  <c r="C51" i="5"/>
  <c r="C52" i="5"/>
  <c r="C53" i="5"/>
  <c r="C54" i="5"/>
  <c r="C55" i="5"/>
  <c r="C57" i="5"/>
  <c r="D71" i="5"/>
  <c r="D89" i="5" s="1"/>
  <c r="D91" i="5" s="1"/>
  <c r="F71" i="5"/>
  <c r="F85" i="5" s="1"/>
  <c r="D72" i="5"/>
  <c r="F72" i="5"/>
  <c r="D74" i="5"/>
  <c r="D75" i="5"/>
  <c r="D76" i="5"/>
  <c r="D77" i="5"/>
  <c r="D78" i="5"/>
  <c r="B79" i="5"/>
  <c r="B80" i="5"/>
  <c r="D81" i="5" s="1"/>
  <c r="F81" i="5"/>
  <c r="D82" i="5"/>
  <c r="D83" i="5"/>
  <c r="D84" i="5"/>
  <c r="D85" i="5"/>
  <c r="D86" i="5"/>
  <c r="D87" i="5"/>
  <c r="D88" i="5"/>
  <c r="A118" i="5"/>
  <c r="R1" i="6"/>
  <c r="R2" i="6"/>
  <c r="C3" i="6"/>
  <c r="R3" i="6"/>
  <c r="E4" i="6"/>
  <c r="I4" i="6"/>
  <c r="F71" i="6" s="1"/>
  <c r="R4" i="6"/>
  <c r="I5" i="6"/>
  <c r="C11" i="6"/>
  <c r="C15" i="6" s="1"/>
  <c r="C12" i="6"/>
  <c r="C13" i="6"/>
  <c r="C14" i="6"/>
  <c r="E15" i="6"/>
  <c r="C18" i="6"/>
  <c r="C20" i="6"/>
  <c r="C23" i="6"/>
  <c r="C24" i="6"/>
  <c r="C26" i="6"/>
  <c r="C28" i="6"/>
  <c r="C29" i="6"/>
  <c r="C30" i="6"/>
  <c r="C31" i="6"/>
  <c r="C40" i="6" s="1"/>
  <c r="C47" i="6" s="1"/>
  <c r="C32" i="6"/>
  <c r="C33" i="6"/>
  <c r="C34" i="6"/>
  <c r="C35" i="6"/>
  <c r="C36" i="6"/>
  <c r="C37" i="6"/>
  <c r="C38" i="6"/>
  <c r="C39" i="6"/>
  <c r="C43" i="6"/>
  <c r="C44" i="6"/>
  <c r="C45" i="6"/>
  <c r="E46" i="6"/>
  <c r="D82" i="6" s="1"/>
  <c r="C50" i="6"/>
  <c r="C51" i="6"/>
  <c r="C52" i="6"/>
  <c r="C56" i="6" s="1"/>
  <c r="C53" i="6"/>
  <c r="C54" i="6"/>
  <c r="C55" i="6"/>
  <c r="C57" i="6"/>
  <c r="D71" i="6"/>
  <c r="D72" i="6"/>
  <c r="D74" i="6"/>
  <c r="D75" i="6"/>
  <c r="D76" i="6"/>
  <c r="D77" i="6"/>
  <c r="D78" i="6"/>
  <c r="B79" i="6"/>
  <c r="D81" i="6" s="1"/>
  <c r="D89" i="6" s="1"/>
  <c r="D91" i="6" s="1"/>
  <c r="B80" i="6"/>
  <c r="D83" i="6"/>
  <c r="D84" i="6"/>
  <c r="D85" i="6"/>
  <c r="D86" i="6"/>
  <c r="D87" i="6"/>
  <c r="D88" i="6"/>
  <c r="A118" i="6"/>
  <c r="R1" i="7"/>
  <c r="R2" i="7"/>
  <c r="C3" i="7"/>
  <c r="R3" i="7"/>
  <c r="E4" i="7"/>
  <c r="I4" i="7"/>
  <c r="F72" i="7" s="1"/>
  <c r="R4" i="7"/>
  <c r="I5" i="7"/>
  <c r="C11" i="7"/>
  <c r="C15" i="7"/>
  <c r="C12" i="7"/>
  <c r="C13" i="7"/>
  <c r="C14" i="7"/>
  <c r="E15" i="7"/>
  <c r="C18" i="7"/>
  <c r="C20" i="7"/>
  <c r="C23" i="7"/>
  <c r="C24" i="7"/>
  <c r="C26" i="7"/>
  <c r="C28" i="7"/>
  <c r="C29" i="7"/>
  <c r="C30" i="7"/>
  <c r="C40" i="7" s="1"/>
  <c r="C31" i="7"/>
  <c r="C32" i="7"/>
  <c r="C33" i="7"/>
  <c r="C34" i="7"/>
  <c r="C35" i="7"/>
  <c r="C36" i="7"/>
  <c r="C37" i="7"/>
  <c r="C38" i="7"/>
  <c r="C39" i="7"/>
  <c r="C43" i="7"/>
  <c r="C44" i="7"/>
  <c r="C46" i="7"/>
  <c r="C47" i="7" s="1"/>
  <c r="C45" i="7"/>
  <c r="E46" i="7"/>
  <c r="E47" i="7"/>
  <c r="E59" i="7"/>
  <c r="C50" i="7"/>
  <c r="C56" i="7"/>
  <c r="C51" i="7"/>
  <c r="C52" i="7"/>
  <c r="C53" i="7"/>
  <c r="C54" i="7"/>
  <c r="C55" i="7"/>
  <c r="C57" i="7"/>
  <c r="D71" i="7"/>
  <c r="F71" i="7"/>
  <c r="F87" i="7" s="1"/>
  <c r="F75" i="7"/>
  <c r="D72" i="7"/>
  <c r="D89" i="7" s="1"/>
  <c r="D91" i="7" s="1"/>
  <c r="D74" i="7"/>
  <c r="D75" i="7"/>
  <c r="D76" i="7"/>
  <c r="D77" i="7"/>
  <c r="F77" i="7"/>
  <c r="D78" i="7"/>
  <c r="F78" i="7"/>
  <c r="B79" i="7"/>
  <c r="D81" i="7"/>
  <c r="B80" i="7"/>
  <c r="F81" i="7"/>
  <c r="D83" i="7"/>
  <c r="D84" i="7"/>
  <c r="D85" i="7"/>
  <c r="D86" i="7"/>
  <c r="F86" i="7"/>
  <c r="D87" i="7"/>
  <c r="D88" i="7"/>
  <c r="A118" i="7"/>
  <c r="R1" i="8"/>
  <c r="R2" i="8"/>
  <c r="C3" i="8"/>
  <c r="R3" i="8"/>
  <c r="E4" i="8"/>
  <c r="I4" i="8"/>
  <c r="R4" i="8"/>
  <c r="I5" i="8"/>
  <c r="C11" i="8"/>
  <c r="C12" i="8"/>
  <c r="C13" i="8"/>
  <c r="C15" i="8"/>
  <c r="C14" i="8"/>
  <c r="E15" i="8"/>
  <c r="C18" i="8"/>
  <c r="C20" i="8"/>
  <c r="C23" i="8"/>
  <c r="C24" i="8"/>
  <c r="C26" i="8"/>
  <c r="C28" i="8"/>
  <c r="C40" i="8" s="1"/>
  <c r="C29" i="8"/>
  <c r="C30" i="8"/>
  <c r="C31" i="8"/>
  <c r="C32" i="8"/>
  <c r="C33" i="8"/>
  <c r="C34" i="8"/>
  <c r="C35" i="8"/>
  <c r="C36" i="8"/>
  <c r="C37" i="8"/>
  <c r="C38" i="8"/>
  <c r="C39" i="8"/>
  <c r="C43" i="8"/>
  <c r="C46" i="8" s="1"/>
  <c r="C47" i="8" s="1"/>
  <c r="C44" i="8"/>
  <c r="C45" i="8"/>
  <c r="E46" i="8"/>
  <c r="C50" i="8"/>
  <c r="C51" i="8"/>
  <c r="C52" i="8"/>
  <c r="C53" i="8"/>
  <c r="C54" i="8"/>
  <c r="C55" i="8"/>
  <c r="C57" i="8"/>
  <c r="D71" i="8"/>
  <c r="D89" i="8" s="1"/>
  <c r="D91" i="8" s="1"/>
  <c r="D72" i="8"/>
  <c r="D74" i="8"/>
  <c r="D75" i="8"/>
  <c r="D76" i="8"/>
  <c r="D77" i="8"/>
  <c r="D78" i="8"/>
  <c r="B80" i="8"/>
  <c r="D82" i="8"/>
  <c r="D83" i="8"/>
  <c r="D84" i="8"/>
  <c r="D85" i="8"/>
  <c r="D86" i="8"/>
  <c r="D87" i="8"/>
  <c r="D88" i="8"/>
  <c r="A118" i="8"/>
  <c r="R1" i="9"/>
  <c r="R2" i="9"/>
  <c r="C3" i="9"/>
  <c r="R3" i="9"/>
  <c r="E4" i="9"/>
  <c r="I4" i="9"/>
  <c r="F71" i="9"/>
  <c r="R4" i="9"/>
  <c r="I5" i="9"/>
  <c r="C11" i="9"/>
  <c r="C12" i="9"/>
  <c r="C13" i="9"/>
  <c r="C15" i="9" s="1"/>
  <c r="C14" i="9"/>
  <c r="E15" i="9"/>
  <c r="C18" i="9"/>
  <c r="C20" i="9"/>
  <c r="C23" i="9"/>
  <c r="C24" i="9"/>
  <c r="C26" i="9"/>
  <c r="C28" i="9"/>
  <c r="C40" i="9" s="1"/>
  <c r="C29" i="9"/>
  <c r="C30" i="9"/>
  <c r="C31" i="9"/>
  <c r="C32" i="9"/>
  <c r="C33" i="9"/>
  <c r="C34" i="9"/>
  <c r="C35" i="9"/>
  <c r="C36" i="9"/>
  <c r="C37" i="9"/>
  <c r="C38" i="9"/>
  <c r="C39" i="9"/>
  <c r="C43" i="9"/>
  <c r="C46" i="9" s="1"/>
  <c r="C47" i="9" s="1"/>
  <c r="C44" i="9"/>
  <c r="C45" i="9"/>
  <c r="E46" i="9"/>
  <c r="E47" i="9" s="1"/>
  <c r="E59" i="9" s="1"/>
  <c r="C50" i="9"/>
  <c r="C51" i="9"/>
  <c r="C52" i="9"/>
  <c r="C56" i="9" s="1"/>
  <c r="C53" i="9"/>
  <c r="C54" i="9"/>
  <c r="C55" i="9"/>
  <c r="C57" i="9"/>
  <c r="D71" i="9"/>
  <c r="D72" i="9"/>
  <c r="D74" i="9"/>
  <c r="D75" i="9"/>
  <c r="D76" i="9"/>
  <c r="D77" i="9"/>
  <c r="D78" i="9"/>
  <c r="B79" i="9"/>
  <c r="D81" i="9" s="1"/>
  <c r="B80" i="9"/>
  <c r="D82" i="9"/>
  <c r="D83" i="9"/>
  <c r="D84" i="9"/>
  <c r="D85" i="9"/>
  <c r="D86" i="9"/>
  <c r="D87" i="9"/>
  <c r="D88" i="9"/>
  <c r="A118" i="9"/>
  <c r="R1" i="10"/>
  <c r="R2" i="10"/>
  <c r="C3" i="10"/>
  <c r="R3" i="10"/>
  <c r="E4" i="10"/>
  <c r="I4" i="10"/>
  <c r="F71" i="10"/>
  <c r="R4" i="10"/>
  <c r="I5" i="10"/>
  <c r="C11" i="10"/>
  <c r="C12" i="10"/>
  <c r="C13" i="10"/>
  <c r="C15" i="10" s="1"/>
  <c r="C14" i="10"/>
  <c r="E15" i="10"/>
  <c r="C18" i="10"/>
  <c r="C20" i="10"/>
  <c r="C23" i="10"/>
  <c r="C24" i="10"/>
  <c r="C26" i="10"/>
  <c r="C28" i="10"/>
  <c r="C29" i="10"/>
  <c r="C30" i="10"/>
  <c r="C31" i="10"/>
  <c r="C32" i="10"/>
  <c r="C40" i="10" s="1"/>
  <c r="C33" i="10"/>
  <c r="C34" i="10"/>
  <c r="C35" i="10"/>
  <c r="C36" i="10"/>
  <c r="C37" i="10"/>
  <c r="C38" i="10"/>
  <c r="C39" i="10"/>
  <c r="C43" i="10"/>
  <c r="C46" i="10" s="1"/>
  <c r="C44" i="10"/>
  <c r="C45" i="10"/>
  <c r="E46" i="10"/>
  <c r="D82" i="10" s="1"/>
  <c r="C50" i="10"/>
  <c r="C51" i="10"/>
  <c r="C56" i="10" s="1"/>
  <c r="C52" i="10"/>
  <c r="C53" i="10"/>
  <c r="C54" i="10"/>
  <c r="C55" i="10"/>
  <c r="C57" i="10"/>
  <c r="D71" i="10"/>
  <c r="D72" i="10"/>
  <c r="D74" i="10"/>
  <c r="D75" i="10"/>
  <c r="D89" i="10" s="1"/>
  <c r="D91" i="10" s="1"/>
  <c r="D76" i="10"/>
  <c r="D77" i="10"/>
  <c r="D78" i="10"/>
  <c r="B80" i="10"/>
  <c r="D83" i="10"/>
  <c r="D84" i="10"/>
  <c r="D85" i="10"/>
  <c r="D86" i="10"/>
  <c r="D87" i="10"/>
  <c r="D88" i="10"/>
  <c r="A118" i="10"/>
  <c r="R1" i="11"/>
  <c r="R2" i="11"/>
  <c r="C3" i="11"/>
  <c r="R3" i="11"/>
  <c r="E4" i="11"/>
  <c r="I4" i="11"/>
  <c r="R4" i="11"/>
  <c r="I5" i="11"/>
  <c r="C11" i="11"/>
  <c r="C15" i="11" s="1"/>
  <c r="C12" i="11"/>
  <c r="C13" i="11"/>
  <c r="C14" i="11"/>
  <c r="E15" i="11"/>
  <c r="E59" i="11" s="1"/>
  <c r="C18" i="11"/>
  <c r="C20" i="11"/>
  <c r="C23" i="11"/>
  <c r="C24" i="11"/>
  <c r="C26" i="11"/>
  <c r="C28" i="11"/>
  <c r="C29" i="11"/>
  <c r="C30" i="11"/>
  <c r="C40" i="11" s="1"/>
  <c r="C31" i="11"/>
  <c r="C32" i="11"/>
  <c r="C33" i="11"/>
  <c r="C34" i="11"/>
  <c r="C35" i="11"/>
  <c r="C36" i="11"/>
  <c r="C37" i="11"/>
  <c r="C38" i="11"/>
  <c r="C39" i="11"/>
  <c r="C43" i="11"/>
  <c r="C46" i="11" s="1"/>
  <c r="C44" i="11"/>
  <c r="C45" i="11"/>
  <c r="E46" i="11"/>
  <c r="C50" i="11"/>
  <c r="C56" i="11" s="1"/>
  <c r="C51" i="11"/>
  <c r="C52" i="11"/>
  <c r="C53" i="11"/>
  <c r="C54" i="11"/>
  <c r="C55" i="11"/>
  <c r="C57" i="11"/>
  <c r="D71" i="11"/>
  <c r="D72" i="11"/>
  <c r="D74" i="11"/>
  <c r="D75" i="11"/>
  <c r="D76" i="11"/>
  <c r="D77" i="11"/>
  <c r="D78" i="11"/>
  <c r="B79" i="11"/>
  <c r="D81" i="11" s="1"/>
  <c r="D89" i="11" s="1"/>
  <c r="D91" i="11" s="1"/>
  <c r="B80" i="11"/>
  <c r="D83" i="11"/>
  <c r="D84" i="11"/>
  <c r="D85" i="11"/>
  <c r="D86" i="11"/>
  <c r="D87" i="11"/>
  <c r="D88" i="11"/>
  <c r="A118" i="11"/>
  <c r="R1" i="12"/>
  <c r="R2" i="12"/>
  <c r="C3" i="12"/>
  <c r="R3" i="12"/>
  <c r="E4" i="12"/>
  <c r="I4" i="12"/>
  <c r="R4" i="12"/>
  <c r="I5" i="12"/>
  <c r="C11" i="12"/>
  <c r="C15" i="12" s="1"/>
  <c r="C12" i="12"/>
  <c r="C13" i="12"/>
  <c r="C14" i="12"/>
  <c r="E15" i="12"/>
  <c r="C18" i="12"/>
  <c r="C20" i="12"/>
  <c r="C23" i="12"/>
  <c r="C24" i="12"/>
  <c r="C26" i="12"/>
  <c r="C28" i="12"/>
  <c r="C40" i="12" s="1"/>
  <c r="C29" i="12"/>
  <c r="C30" i="12"/>
  <c r="C31" i="12"/>
  <c r="C32" i="12"/>
  <c r="C33" i="12"/>
  <c r="C34" i="12"/>
  <c r="C35" i="12"/>
  <c r="C36" i="12"/>
  <c r="C37" i="12"/>
  <c r="C38" i="12"/>
  <c r="C39" i="12"/>
  <c r="C43" i="12"/>
  <c r="C46" i="12" s="1"/>
  <c r="C47" i="12" s="1"/>
  <c r="C44" i="12"/>
  <c r="C45" i="12"/>
  <c r="E46" i="12"/>
  <c r="E47" i="12" s="1"/>
  <c r="E59" i="12" s="1"/>
  <c r="C50" i="12"/>
  <c r="C56" i="12" s="1"/>
  <c r="C51" i="12"/>
  <c r="C52" i="12"/>
  <c r="C53" i="12"/>
  <c r="C54" i="12"/>
  <c r="C55" i="12"/>
  <c r="C57" i="12"/>
  <c r="D71" i="12"/>
  <c r="F71" i="12"/>
  <c r="F88" i="12" s="1"/>
  <c r="D72" i="12"/>
  <c r="F72" i="12"/>
  <c r="D74" i="12"/>
  <c r="D75" i="12"/>
  <c r="D76" i="12"/>
  <c r="D77" i="12"/>
  <c r="D78" i="12"/>
  <c r="B80" i="12"/>
  <c r="D83" i="12"/>
  <c r="D84" i="12"/>
  <c r="D85" i="12"/>
  <c r="D86" i="12"/>
  <c r="D87" i="12"/>
  <c r="D88" i="12"/>
  <c r="A118" i="12"/>
  <c r="F72" i="10"/>
  <c r="C46" i="6"/>
  <c r="F71" i="11"/>
  <c r="F72" i="11"/>
  <c r="F82" i="9"/>
  <c r="F83" i="9"/>
  <c r="F72" i="9"/>
  <c r="D82" i="7"/>
  <c r="F72" i="6"/>
  <c r="F74" i="11"/>
  <c r="F75" i="11"/>
  <c r="F76" i="11"/>
  <c r="F77" i="11"/>
  <c r="F78" i="11"/>
  <c r="F81" i="11"/>
  <c r="F82" i="11"/>
  <c r="F83" i="11"/>
  <c r="F84" i="11"/>
  <c r="F85" i="11"/>
  <c r="F86" i="11"/>
  <c r="F87" i="11"/>
  <c r="F88" i="11"/>
  <c r="H35" i="5"/>
  <c r="H52" i="2"/>
  <c r="H52" i="3" s="1"/>
  <c r="H52" i="4" s="1"/>
  <c r="H52" i="5" s="1"/>
  <c r="H52" i="6" s="1"/>
  <c r="H52" i="7" s="1"/>
  <c r="H52" i="8" s="1"/>
  <c r="H52" i="9" s="1"/>
  <c r="H52" i="10" s="1"/>
  <c r="H52" i="11" s="1"/>
  <c r="H52" i="12" s="1"/>
  <c r="E47" i="8"/>
  <c r="E59" i="8" s="1"/>
  <c r="B79" i="8"/>
  <c r="D81" i="8" s="1"/>
  <c r="E47" i="4"/>
  <c r="E59" i="4" s="1"/>
  <c r="F83" i="10"/>
  <c r="F74" i="10"/>
  <c r="F84" i="10"/>
  <c r="F75" i="10"/>
  <c r="F85" i="10"/>
  <c r="F76" i="10"/>
  <c r="F86" i="10"/>
  <c r="F77" i="10"/>
  <c r="F87" i="10"/>
  <c r="F78" i="10"/>
  <c r="F88" i="10"/>
  <c r="F81" i="10"/>
  <c r="F82" i="10"/>
  <c r="F71" i="8"/>
  <c r="F72" i="8"/>
  <c r="H13" i="4"/>
  <c r="C56" i="8"/>
  <c r="H46" i="2"/>
  <c r="H44" i="3"/>
  <c r="H44" i="4" s="1"/>
  <c r="H44" i="5" s="1"/>
  <c r="H44" i="6" s="1"/>
  <c r="H44" i="7" s="1"/>
  <c r="H44" i="8" s="1"/>
  <c r="H44" i="9" s="1"/>
  <c r="H44" i="10" s="1"/>
  <c r="H44" i="11" s="1"/>
  <c r="H44" i="12" s="1"/>
  <c r="F77" i="5"/>
  <c r="F82" i="5"/>
  <c r="F86" i="5"/>
  <c r="F74" i="5"/>
  <c r="F78" i="5"/>
  <c r="F83" i="5"/>
  <c r="F87" i="5"/>
  <c r="F75" i="5"/>
  <c r="F84" i="5"/>
  <c r="F88" i="5"/>
  <c r="C56" i="2"/>
  <c r="H56" i="1"/>
  <c r="H11" i="2"/>
  <c r="H15" i="2" s="1"/>
  <c r="H15" i="1"/>
  <c r="E47" i="11"/>
  <c r="D82" i="11"/>
  <c r="F74" i="9"/>
  <c r="F84" i="9"/>
  <c r="F75" i="9"/>
  <c r="F85" i="9"/>
  <c r="F76" i="9"/>
  <c r="F86" i="9"/>
  <c r="F77" i="9"/>
  <c r="F87" i="9"/>
  <c r="F78" i="9"/>
  <c r="F88" i="9"/>
  <c r="F81" i="9"/>
  <c r="F76" i="5"/>
  <c r="E47" i="1"/>
  <c r="E59" i="1" s="1"/>
  <c r="H59" i="1" s="1"/>
  <c r="D82" i="1"/>
  <c r="H46" i="3"/>
  <c r="H13" i="5"/>
  <c r="F75" i="8"/>
  <c r="F85" i="8"/>
  <c r="F76" i="8"/>
  <c r="F86" i="8"/>
  <c r="F77" i="8"/>
  <c r="F87" i="8"/>
  <c r="F78" i="8"/>
  <c r="F88" i="8"/>
  <c r="F81" i="8"/>
  <c r="F82" i="8"/>
  <c r="F84" i="8"/>
  <c r="F74" i="8"/>
  <c r="F83" i="8"/>
  <c r="H35" i="6"/>
  <c r="H35" i="7"/>
  <c r="H35" i="8" s="1"/>
  <c r="H35" i="9" s="1"/>
  <c r="H35" i="10" s="1"/>
  <c r="H35" i="11" s="1"/>
  <c r="H35" i="12" s="1"/>
  <c r="H13" i="6"/>
  <c r="H13" i="7"/>
  <c r="H13" i="8" s="1"/>
  <c r="H13" i="9" s="1"/>
  <c r="H13" i="10" s="1"/>
  <c r="H13" i="11" s="1"/>
  <c r="H13" i="12" s="1"/>
  <c r="H50" i="3" l="1"/>
  <c r="H56" i="2"/>
  <c r="H28" i="4"/>
  <c r="F84" i="6"/>
  <c r="F85" i="6"/>
  <c r="F87" i="6"/>
  <c r="F74" i="6"/>
  <c r="F88" i="6"/>
  <c r="F75" i="6"/>
  <c r="F82" i="6"/>
  <c r="F76" i="6"/>
  <c r="F86" i="6"/>
  <c r="F77" i="6"/>
  <c r="F78" i="6"/>
  <c r="F81" i="6"/>
  <c r="F83" i="6"/>
  <c r="F82" i="2"/>
  <c r="F74" i="2"/>
  <c r="F85" i="2"/>
  <c r="F86" i="2"/>
  <c r="F76" i="2"/>
  <c r="F78" i="2"/>
  <c r="F83" i="2"/>
  <c r="F84" i="2"/>
  <c r="F87" i="2"/>
  <c r="F77" i="2"/>
  <c r="F75" i="2"/>
  <c r="F81" i="2"/>
  <c r="F88" i="2"/>
  <c r="C59" i="6"/>
  <c r="C59" i="12"/>
  <c r="C59" i="7"/>
  <c r="C59" i="9"/>
  <c r="C59" i="8"/>
  <c r="C59" i="10"/>
  <c r="C59" i="5"/>
  <c r="C59" i="11"/>
  <c r="F85" i="3"/>
  <c r="F77" i="3"/>
  <c r="F82" i="3"/>
  <c r="F86" i="3"/>
  <c r="F87" i="3"/>
  <c r="F74" i="3"/>
  <c r="F84" i="3"/>
  <c r="F83" i="3"/>
  <c r="F75" i="3"/>
  <c r="F78" i="3"/>
  <c r="F88" i="3"/>
  <c r="F76" i="3"/>
  <c r="F81" i="3"/>
  <c r="H30" i="3"/>
  <c r="H30" i="4" s="1"/>
  <c r="H30" i="5" s="1"/>
  <c r="H30" i="6" s="1"/>
  <c r="H30" i="7" s="1"/>
  <c r="H30" i="8" s="1"/>
  <c r="H30" i="9" s="1"/>
  <c r="H30" i="10" s="1"/>
  <c r="H30" i="11" s="1"/>
  <c r="H30" i="12" s="1"/>
  <c r="H40" i="2"/>
  <c r="H47" i="2" s="1"/>
  <c r="H59" i="2"/>
  <c r="H59" i="3" s="1"/>
  <c r="C47" i="3"/>
  <c r="C59" i="3" s="1"/>
  <c r="C47" i="10"/>
  <c r="D89" i="9"/>
  <c r="D91" i="9" s="1"/>
  <c r="C47" i="4"/>
  <c r="C59" i="4" s="1"/>
  <c r="H43" i="5"/>
  <c r="H46" i="4"/>
  <c r="C47" i="11"/>
  <c r="C47" i="5"/>
  <c r="F74" i="4"/>
  <c r="F82" i="4"/>
  <c r="F88" i="4"/>
  <c r="F75" i="4"/>
  <c r="F83" i="4"/>
  <c r="F76" i="4"/>
  <c r="F84" i="4"/>
  <c r="F77" i="4"/>
  <c r="F85" i="4"/>
  <c r="F78" i="4"/>
  <c r="F86" i="4"/>
  <c r="F81" i="4"/>
  <c r="F87" i="4"/>
  <c r="F78" i="12"/>
  <c r="F82" i="12"/>
  <c r="E47" i="10"/>
  <c r="E59" i="10" s="1"/>
  <c r="F85" i="7"/>
  <c r="E47" i="6"/>
  <c r="E59" i="6" s="1"/>
  <c r="F72" i="4"/>
  <c r="F77" i="1"/>
  <c r="F84" i="1"/>
  <c r="F83" i="12"/>
  <c r="F77" i="12"/>
  <c r="F84" i="7"/>
  <c r="F76" i="1"/>
  <c r="D82" i="12"/>
  <c r="D89" i="12" s="1"/>
  <c r="D91" i="12" s="1"/>
  <c r="F86" i="12"/>
  <c r="F76" i="7"/>
  <c r="F83" i="1"/>
  <c r="F72" i="3"/>
  <c r="F76" i="12"/>
  <c r="F83" i="7"/>
  <c r="F75" i="1"/>
  <c r="F85" i="12"/>
  <c r="F88" i="1"/>
  <c r="F82" i="1"/>
  <c r="F75" i="12"/>
  <c r="F88" i="7"/>
  <c r="F82" i="7"/>
  <c r="F74" i="7"/>
  <c r="F81" i="1"/>
  <c r="F74" i="1"/>
  <c r="F87" i="12"/>
  <c r="F84" i="12"/>
  <c r="F87" i="1"/>
  <c r="F74" i="12"/>
  <c r="F86" i="1"/>
  <c r="F81" i="12"/>
  <c r="I2" i="13"/>
  <c r="H3" i="13"/>
  <c r="G4" i="13" s="1"/>
  <c r="C2" i="13"/>
  <c r="C3" i="13" s="1"/>
  <c r="C4" i="13" s="1"/>
  <c r="I6" i="12"/>
  <c r="I6" i="6"/>
  <c r="I6" i="2"/>
  <c r="I6" i="7"/>
  <c r="I6" i="4"/>
  <c r="I6" i="10"/>
  <c r="I6" i="11"/>
  <c r="I6" i="8"/>
  <c r="I6" i="9"/>
  <c r="I6" i="3"/>
  <c r="I6" i="5"/>
  <c r="D89" i="2"/>
  <c r="D91" i="2" s="1"/>
  <c r="H11" i="3"/>
  <c r="H59" i="4"/>
  <c r="H28" i="5" l="1"/>
  <c r="H40" i="4"/>
  <c r="H47" i="4" s="1"/>
  <c r="H40" i="3"/>
  <c r="H47" i="3" s="1"/>
  <c r="H43" i="6"/>
  <c r="H46" i="5"/>
  <c r="H50" i="4"/>
  <c r="H56" i="3"/>
  <c r="H4" i="13"/>
  <c r="G5" i="13" s="1"/>
  <c r="I3" i="13"/>
  <c r="B3" i="13" s="1"/>
  <c r="G4" i="2" s="1"/>
  <c r="B2" i="13"/>
  <c r="G4" i="1" s="1"/>
  <c r="C4" i="2"/>
  <c r="D69" i="2" s="1"/>
  <c r="C4" i="3"/>
  <c r="D69" i="3" s="1"/>
  <c r="C5" i="13"/>
  <c r="H15" i="3"/>
  <c r="H11" i="4"/>
  <c r="H59" i="5"/>
  <c r="H46" i="6" l="1"/>
  <c r="H43" i="7"/>
  <c r="H56" i="4"/>
  <c r="H50" i="5"/>
  <c r="H28" i="6"/>
  <c r="H40" i="5"/>
  <c r="H47" i="5" s="1"/>
  <c r="D39" i="1"/>
  <c r="D35" i="1"/>
  <c r="D20" i="1"/>
  <c r="D11" i="1"/>
  <c r="D23" i="1"/>
  <c r="D54" i="1"/>
  <c r="D32" i="1"/>
  <c r="D14" i="1"/>
  <c r="D34" i="1"/>
  <c r="D12" i="1"/>
  <c r="D26" i="1"/>
  <c r="D28" i="1"/>
  <c r="D33" i="1"/>
  <c r="D57" i="1"/>
  <c r="D55" i="1"/>
  <c r="D50" i="1"/>
  <c r="D18" i="1"/>
  <c r="D30" i="1"/>
  <c r="D24" i="1"/>
  <c r="D38" i="1"/>
  <c r="D44" i="1"/>
  <c r="D45" i="1"/>
  <c r="D37" i="1"/>
  <c r="D51" i="1"/>
  <c r="D29" i="1"/>
  <c r="D52" i="1"/>
  <c r="D13" i="1"/>
  <c r="D36" i="1"/>
  <c r="D31" i="1"/>
  <c r="D53" i="1"/>
  <c r="D43" i="1"/>
  <c r="E6" i="2"/>
  <c r="H5" i="13"/>
  <c r="G6" i="13" s="1"/>
  <c r="I5" i="13" s="1"/>
  <c r="B5" i="13" s="1"/>
  <c r="G4" i="4" s="1"/>
  <c r="I4" i="13"/>
  <c r="B4" i="13" s="1"/>
  <c r="G4" i="3" s="1"/>
  <c r="C6" i="13"/>
  <c r="C4" i="4"/>
  <c r="D69" i="4" s="1"/>
  <c r="H11" i="5"/>
  <c r="H15" i="4"/>
  <c r="H59" i="6"/>
  <c r="H28" i="7" l="1"/>
  <c r="H40" i="6"/>
  <c r="H56" i="5"/>
  <c r="H50" i="6"/>
  <c r="H43" i="8"/>
  <c r="H46" i="7"/>
  <c r="H47" i="6"/>
  <c r="G45" i="1"/>
  <c r="I45" i="1" s="1"/>
  <c r="F45" i="1"/>
  <c r="F12" i="1"/>
  <c r="G12" i="1"/>
  <c r="I12" i="1" s="1"/>
  <c r="H6" i="13"/>
  <c r="G7" i="13" s="1"/>
  <c r="F44" i="1"/>
  <c r="G44" i="1"/>
  <c r="I44" i="1" s="1"/>
  <c r="F34" i="1"/>
  <c r="G34" i="1"/>
  <c r="I34" i="1" s="1"/>
  <c r="G43" i="1"/>
  <c r="D46" i="1"/>
  <c r="F43" i="1"/>
  <c r="G24" i="1"/>
  <c r="I24" i="1" s="1"/>
  <c r="F24" i="1"/>
  <c r="G32" i="1"/>
  <c r="I32" i="1" s="1"/>
  <c r="F32" i="1"/>
  <c r="G14" i="1"/>
  <c r="I14" i="1" s="1"/>
  <c r="F14" i="1"/>
  <c r="F53" i="1"/>
  <c r="G53" i="1"/>
  <c r="I53" i="1" s="1"/>
  <c r="G30" i="1"/>
  <c r="I30" i="1" s="1"/>
  <c r="F30" i="1"/>
  <c r="F54" i="1"/>
  <c r="G54" i="1"/>
  <c r="I54" i="1" s="1"/>
  <c r="D34" i="2"/>
  <c r="D26" i="2"/>
  <c r="D14" i="2"/>
  <c r="D37" i="2"/>
  <c r="D29" i="2"/>
  <c r="D32" i="2"/>
  <c r="D23" i="2"/>
  <c r="D39" i="2"/>
  <c r="D28" i="2"/>
  <c r="D31" i="2"/>
  <c r="D51" i="2"/>
  <c r="D52" i="2"/>
  <c r="D13" i="2"/>
  <c r="D35" i="2"/>
  <c r="E6" i="3"/>
  <c r="D44" i="2"/>
  <c r="D45" i="2"/>
  <c r="D12" i="2"/>
  <c r="D43" i="2"/>
  <c r="D55" i="2"/>
  <c r="D54" i="2"/>
  <c r="D30" i="2"/>
  <c r="D18" i="2"/>
  <c r="D50" i="2"/>
  <c r="D33" i="2"/>
  <c r="D11" i="2"/>
  <c r="D36" i="2"/>
  <c r="D53" i="2"/>
  <c r="D38" i="2"/>
  <c r="D57" i="2"/>
  <c r="D24" i="2"/>
  <c r="D20" i="2"/>
  <c r="F31" i="1"/>
  <c r="G31" i="1"/>
  <c r="I31" i="1" s="1"/>
  <c r="G18" i="1"/>
  <c r="I18" i="1" s="1"/>
  <c r="F18" i="1"/>
  <c r="G23" i="1"/>
  <c r="I23" i="1" s="1"/>
  <c r="F23" i="1"/>
  <c r="G38" i="1"/>
  <c r="I38" i="1" s="1"/>
  <c r="F38" i="1"/>
  <c r="F36" i="1"/>
  <c r="G36" i="1"/>
  <c r="I36" i="1" s="1"/>
  <c r="G50" i="1"/>
  <c r="F50" i="1"/>
  <c r="D56" i="1"/>
  <c r="F11" i="1"/>
  <c r="G11" i="1"/>
  <c r="D15" i="1"/>
  <c r="F26" i="1"/>
  <c r="G26" i="1"/>
  <c r="I26" i="1" s="1"/>
  <c r="F13" i="1"/>
  <c r="G13" i="1"/>
  <c r="I13" i="1" s="1"/>
  <c r="G55" i="1"/>
  <c r="I55" i="1" s="1"/>
  <c r="F55" i="1"/>
  <c r="G52" i="1"/>
  <c r="I52" i="1" s="1"/>
  <c r="F52" i="1"/>
  <c r="F57" i="1"/>
  <c r="G57" i="1"/>
  <c r="I57" i="1" s="1"/>
  <c r="G35" i="1"/>
  <c r="I35" i="1" s="1"/>
  <c r="F35" i="1"/>
  <c r="G37" i="1"/>
  <c r="I37" i="1" s="1"/>
  <c r="F37" i="1"/>
  <c r="F29" i="1"/>
  <c r="G29" i="1"/>
  <c r="I29" i="1" s="1"/>
  <c r="F33" i="1"/>
  <c r="G33" i="1"/>
  <c r="I33" i="1" s="1"/>
  <c r="G39" i="1"/>
  <c r="I39" i="1" s="1"/>
  <c r="F39" i="1"/>
  <c r="G20" i="1"/>
  <c r="I20" i="1" s="1"/>
  <c r="F20" i="1"/>
  <c r="G51" i="1"/>
  <c r="I51" i="1" s="1"/>
  <c r="F51" i="1"/>
  <c r="F28" i="1"/>
  <c r="G28" i="1"/>
  <c r="D40" i="1"/>
  <c r="C4" i="5"/>
  <c r="D69" i="5" s="1"/>
  <c r="C7" i="13"/>
  <c r="H15" i="5"/>
  <c r="H11" i="6"/>
  <c r="H59" i="7"/>
  <c r="D47" i="1" l="1"/>
  <c r="D59" i="1" s="1"/>
  <c r="G59" i="1" s="1"/>
  <c r="I59" i="1" s="1"/>
  <c r="H43" i="9"/>
  <c r="H46" i="8"/>
  <c r="H50" i="7"/>
  <c r="H56" i="6"/>
  <c r="H28" i="8"/>
  <c r="H40" i="7"/>
  <c r="H47" i="7" s="1"/>
  <c r="G15" i="1"/>
  <c r="I11" i="1"/>
  <c r="I15" i="1" s="1"/>
  <c r="F15" i="1"/>
  <c r="G30" i="2"/>
  <c r="I30" i="2" s="1"/>
  <c r="F30" i="2"/>
  <c r="F31" i="2"/>
  <c r="G31" i="2"/>
  <c r="I31" i="2" s="1"/>
  <c r="I43" i="1"/>
  <c r="I46" i="1" s="1"/>
  <c r="G46" i="1"/>
  <c r="G51" i="2"/>
  <c r="I51" i="2" s="1"/>
  <c r="F51" i="2"/>
  <c r="F54" i="2"/>
  <c r="G54" i="2"/>
  <c r="I54" i="2" s="1"/>
  <c r="G28" i="2"/>
  <c r="D40" i="2"/>
  <c r="F28" i="2"/>
  <c r="F56" i="1"/>
  <c r="F20" i="2"/>
  <c r="G20" i="2"/>
  <c r="I20" i="2" s="1"/>
  <c r="G55" i="2"/>
  <c r="I55" i="2" s="1"/>
  <c r="F55" i="2"/>
  <c r="G39" i="2"/>
  <c r="I39" i="2" s="1"/>
  <c r="F39" i="2"/>
  <c r="F18" i="2"/>
  <c r="G18" i="2"/>
  <c r="I18" i="2" s="1"/>
  <c r="G56" i="1"/>
  <c r="I50" i="1"/>
  <c r="I56" i="1" s="1"/>
  <c r="G24" i="2"/>
  <c r="I24" i="2" s="1"/>
  <c r="F24" i="2"/>
  <c r="G43" i="2"/>
  <c r="F43" i="2"/>
  <c r="D46" i="2"/>
  <c r="F23" i="2"/>
  <c r="G23" i="2"/>
  <c r="I23" i="2" s="1"/>
  <c r="F59" i="1"/>
  <c r="G57" i="2"/>
  <c r="I57" i="2" s="1"/>
  <c r="F57" i="2"/>
  <c r="G12" i="2"/>
  <c r="I12" i="2" s="1"/>
  <c r="F12" i="2"/>
  <c r="G32" i="2"/>
  <c r="I32" i="2" s="1"/>
  <c r="F32" i="2"/>
  <c r="F38" i="2"/>
  <c r="G38" i="2"/>
  <c r="I38" i="2" s="1"/>
  <c r="G29" i="2"/>
  <c r="I29" i="2" s="1"/>
  <c r="F29" i="2"/>
  <c r="H7" i="13"/>
  <c r="G8" i="13" s="1"/>
  <c r="I7" i="13" s="1"/>
  <c r="B7" i="13" s="1"/>
  <c r="G4" i="6" s="1"/>
  <c r="G45" i="2"/>
  <c r="I45" i="2" s="1"/>
  <c r="F45" i="2"/>
  <c r="G53" i="2"/>
  <c r="I53" i="2" s="1"/>
  <c r="F53" i="2"/>
  <c r="F44" i="2"/>
  <c r="G44" i="2"/>
  <c r="I44" i="2" s="1"/>
  <c r="G37" i="2"/>
  <c r="I37" i="2" s="1"/>
  <c r="F37" i="2"/>
  <c r="I6" i="13"/>
  <c r="G36" i="2"/>
  <c r="I36" i="2" s="1"/>
  <c r="F36" i="2"/>
  <c r="D53" i="3"/>
  <c r="D31" i="3"/>
  <c r="D37" i="3"/>
  <c r="D36" i="3"/>
  <c r="D57" i="3"/>
  <c r="D26" i="3"/>
  <c r="D45" i="3"/>
  <c r="E6" i="4"/>
  <c r="D33" i="3"/>
  <c r="D50" i="3"/>
  <c r="D39" i="3"/>
  <c r="D11" i="3"/>
  <c r="D52" i="3"/>
  <c r="D54" i="3"/>
  <c r="D29" i="3"/>
  <c r="D13" i="3"/>
  <c r="D44" i="3"/>
  <c r="D38" i="3"/>
  <c r="D32" i="3"/>
  <c r="D20" i="3"/>
  <c r="D55" i="3"/>
  <c r="D43" i="3"/>
  <c r="D30" i="3"/>
  <c r="D51" i="3"/>
  <c r="D14" i="3"/>
  <c r="D35" i="3"/>
  <c r="D23" i="3"/>
  <c r="D12" i="3"/>
  <c r="D18" i="3"/>
  <c r="D34" i="3"/>
  <c r="D28" i="3"/>
  <c r="D24" i="3"/>
  <c r="F14" i="2"/>
  <c r="G14" i="2"/>
  <c r="I14" i="2" s="1"/>
  <c r="G40" i="1"/>
  <c r="I28" i="1"/>
  <c r="I40" i="1" s="1"/>
  <c r="G11" i="2"/>
  <c r="D15" i="2"/>
  <c r="F15" i="2" s="1"/>
  <c r="F11" i="2"/>
  <c r="G35" i="2"/>
  <c r="I35" i="2" s="1"/>
  <c r="F35" i="2"/>
  <c r="F26" i="2"/>
  <c r="G26" i="2"/>
  <c r="I26" i="2" s="1"/>
  <c r="F40" i="1"/>
  <c r="G33" i="2"/>
  <c r="I33" i="2" s="1"/>
  <c r="F33" i="2"/>
  <c r="F13" i="2"/>
  <c r="G13" i="2"/>
  <c r="I13" i="2" s="1"/>
  <c r="F34" i="2"/>
  <c r="G34" i="2"/>
  <c r="I34" i="2" s="1"/>
  <c r="D56" i="2"/>
  <c r="G50" i="2"/>
  <c r="F50" i="2"/>
  <c r="F52" i="2"/>
  <c r="G52" i="2"/>
  <c r="I52" i="2" s="1"/>
  <c r="F46" i="1"/>
  <c r="C8" i="13"/>
  <c r="C4" i="6"/>
  <c r="D69" i="6" s="1"/>
  <c r="H15" i="6"/>
  <c r="H11" i="7"/>
  <c r="H59" i="8"/>
  <c r="H40" i="8" l="1"/>
  <c r="H28" i="9"/>
  <c r="H56" i="7"/>
  <c r="H50" i="8"/>
  <c r="H47" i="8"/>
  <c r="H43" i="10"/>
  <c r="H46" i="9"/>
  <c r="F31" i="3"/>
  <c r="G31" i="3"/>
  <c r="I31" i="3" s="1"/>
  <c r="G15" i="2"/>
  <c r="I15" i="2" s="1"/>
  <c r="I11" i="2"/>
  <c r="G14" i="3"/>
  <c r="I14" i="3" s="1"/>
  <c r="F14" i="3"/>
  <c r="F52" i="3"/>
  <c r="G52" i="3"/>
  <c r="I52" i="3" s="1"/>
  <c r="F53" i="3"/>
  <c r="G53" i="3"/>
  <c r="I53" i="3" s="1"/>
  <c r="G51" i="3"/>
  <c r="I51" i="3" s="1"/>
  <c r="F51" i="3"/>
  <c r="D15" i="3"/>
  <c r="F11" i="3"/>
  <c r="G11" i="3"/>
  <c r="H8" i="13"/>
  <c r="G9" i="13" s="1"/>
  <c r="I8" i="13"/>
  <c r="B8" i="13" s="1"/>
  <c r="G4" i="7" s="1"/>
  <c r="G30" i="3"/>
  <c r="I30" i="3" s="1"/>
  <c r="F30" i="3"/>
  <c r="F39" i="3"/>
  <c r="G39" i="3"/>
  <c r="I39" i="3" s="1"/>
  <c r="G47" i="1"/>
  <c r="B6" i="13"/>
  <c r="G4" i="5" s="1"/>
  <c r="D47" i="2"/>
  <c r="D59" i="2" s="1"/>
  <c r="I47" i="1"/>
  <c r="D46" i="3"/>
  <c r="F43" i="3"/>
  <c r="G43" i="3"/>
  <c r="G50" i="3"/>
  <c r="F50" i="3"/>
  <c r="D56" i="3"/>
  <c r="F55" i="3"/>
  <c r="G55" i="3"/>
  <c r="I55" i="3" s="1"/>
  <c r="F33" i="3"/>
  <c r="G33" i="3"/>
  <c r="I33" i="3" s="1"/>
  <c r="F46" i="2"/>
  <c r="F47" i="1"/>
  <c r="F24" i="3"/>
  <c r="G24" i="3"/>
  <c r="I24" i="3" s="1"/>
  <c r="G20" i="3"/>
  <c r="I20" i="3" s="1"/>
  <c r="F20" i="3"/>
  <c r="D35" i="4"/>
  <c r="D57" i="4"/>
  <c r="D26" i="4"/>
  <c r="D39" i="4"/>
  <c r="D33" i="4"/>
  <c r="D52" i="4"/>
  <c r="D18" i="4"/>
  <c r="D54" i="4"/>
  <c r="D23" i="4"/>
  <c r="D51" i="4"/>
  <c r="D43" i="4"/>
  <c r="D37" i="4"/>
  <c r="D31" i="4"/>
  <c r="D29" i="4"/>
  <c r="D34" i="4"/>
  <c r="D30" i="4"/>
  <c r="D20" i="4"/>
  <c r="D36" i="4"/>
  <c r="D55" i="4"/>
  <c r="D11" i="4"/>
  <c r="D14" i="4"/>
  <c r="D28" i="4"/>
  <c r="D38" i="4"/>
  <c r="E6" i="5"/>
  <c r="D53" i="4"/>
  <c r="D50" i="4"/>
  <c r="D44" i="4"/>
  <c r="D13" i="4"/>
  <c r="D45" i="4"/>
  <c r="D12" i="4"/>
  <c r="D24" i="4"/>
  <c r="D32" i="4"/>
  <c r="G46" i="2"/>
  <c r="I43" i="2"/>
  <c r="I46" i="2" s="1"/>
  <c r="F28" i="3"/>
  <c r="D40" i="3"/>
  <c r="G28" i="3"/>
  <c r="F32" i="3"/>
  <c r="G32" i="3"/>
  <c r="I32" i="3" s="1"/>
  <c r="G45" i="3"/>
  <c r="I45" i="3" s="1"/>
  <c r="F45" i="3"/>
  <c r="G34" i="3"/>
  <c r="I34" i="3" s="1"/>
  <c r="F34" i="3"/>
  <c r="G38" i="3"/>
  <c r="I38" i="3" s="1"/>
  <c r="F38" i="3"/>
  <c r="F26" i="3"/>
  <c r="G26" i="3"/>
  <c r="I26" i="3" s="1"/>
  <c r="F40" i="2"/>
  <c r="G35" i="3"/>
  <c r="I35" i="3" s="1"/>
  <c r="F35" i="3"/>
  <c r="F44" i="3"/>
  <c r="G44" i="3"/>
  <c r="I44" i="3" s="1"/>
  <c r="F57" i="3"/>
  <c r="G57" i="3"/>
  <c r="I57" i="3" s="1"/>
  <c r="G56" i="2"/>
  <c r="I50" i="2"/>
  <c r="I56" i="2" s="1"/>
  <c r="F12" i="3"/>
  <c r="G12" i="3"/>
  <c r="I12" i="3" s="1"/>
  <c r="F36" i="3"/>
  <c r="G36" i="3"/>
  <c r="I36" i="3" s="1"/>
  <c r="G40" i="2"/>
  <c r="I28" i="2"/>
  <c r="I40" i="2" s="1"/>
  <c r="G54" i="3"/>
  <c r="I54" i="3" s="1"/>
  <c r="F54" i="3"/>
  <c r="F56" i="2"/>
  <c r="F18" i="3"/>
  <c r="G18" i="3"/>
  <c r="I18" i="3" s="1"/>
  <c r="G13" i="3"/>
  <c r="I13" i="3" s="1"/>
  <c r="F13" i="3"/>
  <c r="F23" i="3"/>
  <c r="G23" i="3"/>
  <c r="I23" i="3" s="1"/>
  <c r="G29" i="3"/>
  <c r="I29" i="3" s="1"/>
  <c r="F29" i="3"/>
  <c r="G37" i="3"/>
  <c r="I37" i="3" s="1"/>
  <c r="F37" i="3"/>
  <c r="C9" i="13"/>
  <c r="C4" i="7"/>
  <c r="D69" i="7" s="1"/>
  <c r="H15" i="7"/>
  <c r="H11" i="8"/>
  <c r="H59" i="9"/>
  <c r="H43" i="11" l="1"/>
  <c r="H46" i="10"/>
  <c r="H50" i="9"/>
  <c r="H56" i="8"/>
  <c r="H40" i="9"/>
  <c r="H47" i="9" s="1"/>
  <c r="H28" i="10"/>
  <c r="F36" i="4"/>
  <c r="G36" i="4"/>
  <c r="I36" i="4" s="1"/>
  <c r="F45" i="4"/>
  <c r="G45" i="4"/>
  <c r="I45" i="4" s="1"/>
  <c r="F20" i="4"/>
  <c r="G20" i="4"/>
  <c r="I20" i="4" s="1"/>
  <c r="F33" i="4"/>
  <c r="G33" i="4"/>
  <c r="I33" i="4" s="1"/>
  <c r="G13" i="4"/>
  <c r="I13" i="4" s="1"/>
  <c r="F13" i="4"/>
  <c r="F30" i="4"/>
  <c r="G30" i="4"/>
  <c r="I30" i="4" s="1"/>
  <c r="F39" i="4"/>
  <c r="G39" i="4"/>
  <c r="I39" i="4" s="1"/>
  <c r="F44" i="4"/>
  <c r="G44" i="4"/>
  <c r="I44" i="4" s="1"/>
  <c r="G34" i="4"/>
  <c r="I34" i="4" s="1"/>
  <c r="F34" i="4"/>
  <c r="F26" i="4"/>
  <c r="G26" i="4"/>
  <c r="I26" i="4" s="1"/>
  <c r="D56" i="4"/>
  <c r="G50" i="4"/>
  <c r="F50" i="4"/>
  <c r="F29" i="4"/>
  <c r="G29" i="4"/>
  <c r="I29" i="4" s="1"/>
  <c r="G57" i="4"/>
  <c r="I57" i="4" s="1"/>
  <c r="F57" i="4"/>
  <c r="G40" i="3"/>
  <c r="I28" i="3"/>
  <c r="I40" i="3" s="1"/>
  <c r="F53" i="4"/>
  <c r="G53" i="4"/>
  <c r="I53" i="4" s="1"/>
  <c r="F31" i="4"/>
  <c r="G31" i="4"/>
  <c r="I31" i="4" s="1"/>
  <c r="F35" i="4"/>
  <c r="G35" i="4"/>
  <c r="I35" i="4" s="1"/>
  <c r="F56" i="3"/>
  <c r="D39" i="5"/>
  <c r="D35" i="5"/>
  <c r="D50" i="5"/>
  <c r="D53" i="5"/>
  <c r="D34" i="5"/>
  <c r="D37" i="5"/>
  <c r="D43" i="5"/>
  <c r="D52" i="5"/>
  <c r="D24" i="5"/>
  <c r="D31" i="5"/>
  <c r="D28" i="5"/>
  <c r="D51" i="5"/>
  <c r="D18" i="5"/>
  <c r="D20" i="5"/>
  <c r="D11" i="5"/>
  <c r="D36" i="5"/>
  <c r="D32" i="5"/>
  <c r="D12" i="5"/>
  <c r="D44" i="5"/>
  <c r="D33" i="5"/>
  <c r="D45" i="5"/>
  <c r="D54" i="5"/>
  <c r="D30" i="5"/>
  <c r="D13" i="5"/>
  <c r="D23" i="5"/>
  <c r="D55" i="5"/>
  <c r="E6" i="6"/>
  <c r="D29" i="5"/>
  <c r="D26" i="5"/>
  <c r="D14" i="5"/>
  <c r="D38" i="5"/>
  <c r="D57" i="5"/>
  <c r="F37" i="4"/>
  <c r="G37" i="4"/>
  <c r="I37" i="4" s="1"/>
  <c r="I50" i="3"/>
  <c r="I56" i="3" s="1"/>
  <c r="G56" i="3"/>
  <c r="G38" i="4"/>
  <c r="I38" i="4" s="1"/>
  <c r="F38" i="4"/>
  <c r="F43" i="4"/>
  <c r="G43" i="4"/>
  <c r="D46" i="4"/>
  <c r="G46" i="3"/>
  <c r="I43" i="3"/>
  <c r="G12" i="4"/>
  <c r="I12" i="4" s="1"/>
  <c r="F12" i="4"/>
  <c r="F40" i="3"/>
  <c r="I47" i="2"/>
  <c r="D40" i="4"/>
  <c r="G28" i="4"/>
  <c r="F28" i="4"/>
  <c r="G51" i="4"/>
  <c r="I51" i="4" s="1"/>
  <c r="F51" i="4"/>
  <c r="H9" i="13"/>
  <c r="G10" i="13" s="1"/>
  <c r="I9" i="13" s="1"/>
  <c r="F52" i="4"/>
  <c r="G52" i="4"/>
  <c r="I52" i="4" s="1"/>
  <c r="G47" i="2"/>
  <c r="F14" i="4"/>
  <c r="G14" i="4"/>
  <c r="I14" i="4" s="1"/>
  <c r="F23" i="4"/>
  <c r="G23" i="4"/>
  <c r="I23" i="4" s="1"/>
  <c r="F46" i="3"/>
  <c r="D47" i="3"/>
  <c r="D59" i="3" s="1"/>
  <c r="G15" i="3"/>
  <c r="I15" i="3" s="1"/>
  <c r="I11" i="3"/>
  <c r="F32" i="4"/>
  <c r="G32" i="4"/>
  <c r="I32" i="4" s="1"/>
  <c r="D15" i="4"/>
  <c r="G11" i="4"/>
  <c r="F11" i="4"/>
  <c r="F54" i="4"/>
  <c r="G54" i="4"/>
  <c r="I54" i="4" s="1"/>
  <c r="F24" i="4"/>
  <c r="G24" i="4"/>
  <c r="I24" i="4" s="1"/>
  <c r="F55" i="4"/>
  <c r="G55" i="4"/>
  <c r="I55" i="4" s="1"/>
  <c r="G18" i="4"/>
  <c r="I18" i="4" s="1"/>
  <c r="F18" i="4"/>
  <c r="F47" i="2"/>
  <c r="G59" i="2"/>
  <c r="I59" i="2" s="1"/>
  <c r="F59" i="2"/>
  <c r="F15" i="3"/>
  <c r="C4" i="8"/>
  <c r="D69" i="8" s="1"/>
  <c r="C10" i="13"/>
  <c r="H11" i="9"/>
  <c r="H15" i="8"/>
  <c r="H59" i="10"/>
  <c r="H40" i="10" l="1"/>
  <c r="H28" i="11"/>
  <c r="H56" i="9"/>
  <c r="H50" i="10"/>
  <c r="H47" i="10"/>
  <c r="H43" i="12"/>
  <c r="H46" i="12" s="1"/>
  <c r="H46" i="11"/>
  <c r="B9" i="13"/>
  <c r="G4" i="8" s="1"/>
  <c r="F59" i="3"/>
  <c r="G59" i="3"/>
  <c r="I59" i="3" s="1"/>
  <c r="G54" i="5"/>
  <c r="I54" i="5" s="1"/>
  <c r="F54" i="5"/>
  <c r="F31" i="5"/>
  <c r="G31" i="5"/>
  <c r="I31" i="5" s="1"/>
  <c r="G56" i="4"/>
  <c r="I50" i="4"/>
  <c r="I56" i="4" s="1"/>
  <c r="F13" i="5"/>
  <c r="G13" i="5"/>
  <c r="I13" i="5" s="1"/>
  <c r="G15" i="4"/>
  <c r="I15" i="4" s="1"/>
  <c r="I11" i="4"/>
  <c r="G45" i="5"/>
  <c r="I45" i="5" s="1"/>
  <c r="F45" i="5"/>
  <c r="G24" i="5"/>
  <c r="I24" i="5" s="1"/>
  <c r="F24" i="5"/>
  <c r="F15" i="4"/>
  <c r="G57" i="5"/>
  <c r="I57" i="5" s="1"/>
  <c r="F57" i="5"/>
  <c r="F33" i="5"/>
  <c r="G33" i="5"/>
  <c r="I33" i="5" s="1"/>
  <c r="G52" i="5"/>
  <c r="I52" i="5" s="1"/>
  <c r="F52" i="5"/>
  <c r="G38" i="5"/>
  <c r="I38" i="5" s="1"/>
  <c r="F38" i="5"/>
  <c r="F44" i="5"/>
  <c r="G44" i="5"/>
  <c r="I44" i="5" s="1"/>
  <c r="D46" i="5"/>
  <c r="F43" i="5"/>
  <c r="G43" i="5"/>
  <c r="F56" i="4"/>
  <c r="G47" i="3"/>
  <c r="I46" i="3"/>
  <c r="I47" i="3" s="1"/>
  <c r="G14" i="5"/>
  <c r="I14" i="5" s="1"/>
  <c r="F14" i="5"/>
  <c r="F12" i="5"/>
  <c r="G12" i="5"/>
  <c r="I12" i="5" s="1"/>
  <c r="G37" i="5"/>
  <c r="I37" i="5" s="1"/>
  <c r="F37" i="5"/>
  <c r="H10" i="13"/>
  <c r="G11" i="13" s="1"/>
  <c r="I10" i="13" s="1"/>
  <c r="B10" i="13" s="1"/>
  <c r="G4" i="9" s="1"/>
  <c r="F46" i="4"/>
  <c r="D47" i="4"/>
  <c r="D59" i="4" s="1"/>
  <c r="G26" i="5"/>
  <c r="I26" i="5" s="1"/>
  <c r="F26" i="5"/>
  <c r="F32" i="5"/>
  <c r="G32" i="5"/>
  <c r="I32" i="5" s="1"/>
  <c r="F34" i="5"/>
  <c r="G34" i="5"/>
  <c r="I34" i="5" s="1"/>
  <c r="F51" i="5"/>
  <c r="G51" i="5"/>
  <c r="I51" i="5" s="1"/>
  <c r="F28" i="5"/>
  <c r="D40" i="5"/>
  <c r="G28" i="5"/>
  <c r="G46" i="4"/>
  <c r="I43" i="4"/>
  <c r="F29" i="5"/>
  <c r="G29" i="5"/>
  <c r="I29" i="5" s="1"/>
  <c r="G36" i="5"/>
  <c r="I36" i="5" s="1"/>
  <c r="F36" i="5"/>
  <c r="F53" i="5"/>
  <c r="G53" i="5"/>
  <c r="I53" i="5" s="1"/>
  <c r="D43" i="6"/>
  <c r="D33" i="6"/>
  <c r="D44" i="6"/>
  <c r="D24" i="6"/>
  <c r="D30" i="6"/>
  <c r="D34" i="6"/>
  <c r="D28" i="6"/>
  <c r="D45" i="6"/>
  <c r="E6" i="7"/>
  <c r="D26" i="6"/>
  <c r="D52" i="6"/>
  <c r="D23" i="6"/>
  <c r="D11" i="6"/>
  <c r="D54" i="6"/>
  <c r="D20" i="6"/>
  <c r="D51" i="6"/>
  <c r="D36" i="6"/>
  <c r="D39" i="6"/>
  <c r="D18" i="6"/>
  <c r="D38" i="6"/>
  <c r="D57" i="6"/>
  <c r="D29" i="6"/>
  <c r="D37" i="6"/>
  <c r="D12" i="6"/>
  <c r="D13" i="6"/>
  <c r="D31" i="6"/>
  <c r="D50" i="6"/>
  <c r="D55" i="6"/>
  <c r="D53" i="6"/>
  <c r="D32" i="6"/>
  <c r="D14" i="6"/>
  <c r="D35" i="6"/>
  <c r="G11" i="5"/>
  <c r="D15" i="5"/>
  <c r="F15" i="5" s="1"/>
  <c r="F11" i="5"/>
  <c r="D56" i="5"/>
  <c r="G50" i="5"/>
  <c r="F50" i="5"/>
  <c r="G30" i="5"/>
  <c r="I30" i="5" s="1"/>
  <c r="F30" i="5"/>
  <c r="F47" i="3"/>
  <c r="F40" i="4"/>
  <c r="F55" i="5"/>
  <c r="G55" i="5"/>
  <c r="I55" i="5" s="1"/>
  <c r="G20" i="5"/>
  <c r="I20" i="5" s="1"/>
  <c r="F20" i="5"/>
  <c r="G35" i="5"/>
  <c r="I35" i="5" s="1"/>
  <c r="F35" i="5"/>
  <c r="I28" i="4"/>
  <c r="I40" i="4" s="1"/>
  <c r="G40" i="4"/>
  <c r="F23" i="5"/>
  <c r="G23" i="5"/>
  <c r="I23" i="5" s="1"/>
  <c r="G18" i="5"/>
  <c r="I18" i="5" s="1"/>
  <c r="F18" i="5"/>
  <c r="F39" i="5"/>
  <c r="G39" i="5"/>
  <c r="I39" i="5" s="1"/>
  <c r="C11" i="13"/>
  <c r="C4" i="9"/>
  <c r="D69" i="9" s="1"/>
  <c r="H11" i="10"/>
  <c r="H15" i="9"/>
  <c r="H59" i="11"/>
  <c r="H56" i="10" l="1"/>
  <c r="H50" i="11"/>
  <c r="H40" i="11"/>
  <c r="H47" i="11" s="1"/>
  <c r="H28" i="12"/>
  <c r="H40" i="12" s="1"/>
  <c r="H47" i="12" s="1"/>
  <c r="G59" i="4"/>
  <c r="I59" i="4" s="1"/>
  <c r="F59" i="4"/>
  <c r="G14" i="6"/>
  <c r="I14" i="6" s="1"/>
  <c r="F14" i="6"/>
  <c r="G39" i="6"/>
  <c r="I39" i="6" s="1"/>
  <c r="F39" i="6"/>
  <c r="G53" i="6"/>
  <c r="I53" i="6" s="1"/>
  <c r="F53" i="6"/>
  <c r="F36" i="6"/>
  <c r="G36" i="6"/>
  <c r="I36" i="6" s="1"/>
  <c r="F30" i="6"/>
  <c r="G30" i="6"/>
  <c r="I30" i="6" s="1"/>
  <c r="G47" i="4"/>
  <c r="I46" i="4"/>
  <c r="I47" i="4" s="1"/>
  <c r="G55" i="6"/>
  <c r="I55" i="6" s="1"/>
  <c r="F55" i="6"/>
  <c r="F51" i="6"/>
  <c r="G51" i="6"/>
  <c r="I51" i="6" s="1"/>
  <c r="F24" i="6"/>
  <c r="G24" i="6"/>
  <c r="I24" i="6" s="1"/>
  <c r="G40" i="5"/>
  <c r="I28" i="5"/>
  <c r="I40" i="5" s="1"/>
  <c r="F47" i="4"/>
  <c r="G46" i="5"/>
  <c r="I43" i="5"/>
  <c r="F18" i="6"/>
  <c r="G18" i="6"/>
  <c r="I18" i="6" s="1"/>
  <c r="G33" i="6"/>
  <c r="I33" i="6" s="1"/>
  <c r="F33" i="6"/>
  <c r="F40" i="5"/>
  <c r="H11" i="13"/>
  <c r="G12" i="13" s="1"/>
  <c r="F46" i="5"/>
  <c r="D47" i="5"/>
  <c r="D59" i="5" s="1"/>
  <c r="F56" i="5"/>
  <c r="G56" i="5"/>
  <c r="I50" i="5"/>
  <c r="I56" i="5" s="1"/>
  <c r="G13" i="6"/>
  <c r="I13" i="6" s="1"/>
  <c r="F13" i="6"/>
  <c r="G11" i="6"/>
  <c r="F11" i="6"/>
  <c r="D15" i="6"/>
  <c r="F15" i="6" s="1"/>
  <c r="F43" i="6"/>
  <c r="G43" i="6"/>
  <c r="D46" i="6"/>
  <c r="G20" i="6"/>
  <c r="I20" i="6" s="1"/>
  <c r="F20" i="6"/>
  <c r="G31" i="6"/>
  <c r="I31" i="6" s="1"/>
  <c r="F31" i="6"/>
  <c r="G12" i="6"/>
  <c r="I12" i="6" s="1"/>
  <c r="F12" i="6"/>
  <c r="F23" i="6"/>
  <c r="G23" i="6"/>
  <c r="I23" i="6" s="1"/>
  <c r="D40" i="6"/>
  <c r="F28" i="6"/>
  <c r="G28" i="6"/>
  <c r="F32" i="6"/>
  <c r="G32" i="6"/>
  <c r="I32" i="6" s="1"/>
  <c r="D56" i="6"/>
  <c r="G50" i="6"/>
  <c r="F50" i="6"/>
  <c r="F54" i="6"/>
  <c r="G54" i="6"/>
  <c r="I54" i="6" s="1"/>
  <c r="F37" i="6"/>
  <c r="G37" i="6"/>
  <c r="I37" i="6" s="1"/>
  <c r="F52" i="6"/>
  <c r="G52" i="6"/>
  <c r="I52" i="6" s="1"/>
  <c r="G34" i="6"/>
  <c r="I34" i="6" s="1"/>
  <c r="F34" i="6"/>
  <c r="F29" i="6"/>
  <c r="G29" i="6"/>
  <c r="I29" i="6" s="1"/>
  <c r="G26" i="6"/>
  <c r="I26" i="6" s="1"/>
  <c r="F26" i="6"/>
  <c r="G15" i="5"/>
  <c r="I15" i="5" s="1"/>
  <c r="I11" i="5"/>
  <c r="F57" i="6"/>
  <c r="G57" i="6"/>
  <c r="I57" i="6" s="1"/>
  <c r="D44" i="7"/>
  <c r="D45" i="7"/>
  <c r="D37" i="7"/>
  <c r="D32" i="7"/>
  <c r="D55" i="7"/>
  <c r="D54" i="7"/>
  <c r="D14" i="7"/>
  <c r="D24" i="7"/>
  <c r="D26" i="7"/>
  <c r="D39" i="7"/>
  <c r="D11" i="7"/>
  <c r="D34" i="7"/>
  <c r="D43" i="7"/>
  <c r="D23" i="7"/>
  <c r="D57" i="7"/>
  <c r="D33" i="7"/>
  <c r="D31" i="7"/>
  <c r="D50" i="7"/>
  <c r="D35" i="7"/>
  <c r="D18" i="7"/>
  <c r="D51" i="7"/>
  <c r="D38" i="7"/>
  <c r="D12" i="7"/>
  <c r="D53" i="7"/>
  <c r="D13" i="7"/>
  <c r="D52" i="7"/>
  <c r="D36" i="7"/>
  <c r="D29" i="7"/>
  <c r="D28" i="7"/>
  <c r="E6" i="8"/>
  <c r="D20" i="7"/>
  <c r="D30" i="7"/>
  <c r="F44" i="6"/>
  <c r="G44" i="6"/>
  <c r="I44" i="6" s="1"/>
  <c r="F35" i="6"/>
  <c r="G35" i="6"/>
  <c r="I35" i="6" s="1"/>
  <c r="F38" i="6"/>
  <c r="G38" i="6"/>
  <c r="I38" i="6" s="1"/>
  <c r="G45" i="6"/>
  <c r="I45" i="6" s="1"/>
  <c r="F45" i="6"/>
  <c r="C4" i="10"/>
  <c r="D69" i="10" s="1"/>
  <c r="C12" i="13"/>
  <c r="H11" i="11"/>
  <c r="H15" i="10"/>
  <c r="H59" i="12"/>
  <c r="F56" i="6" l="1"/>
  <c r="H50" i="12"/>
  <c r="H56" i="12" s="1"/>
  <c r="H56" i="11"/>
  <c r="F47" i="5"/>
  <c r="I50" i="6"/>
  <c r="I56" i="6" s="1"/>
  <c r="G56" i="6"/>
  <c r="D40" i="7"/>
  <c r="F28" i="7"/>
  <c r="G28" i="7"/>
  <c r="F31" i="7"/>
  <c r="G31" i="7"/>
  <c r="I31" i="7" s="1"/>
  <c r="F55" i="7"/>
  <c r="G55" i="7"/>
  <c r="I55" i="7" s="1"/>
  <c r="F59" i="5"/>
  <c r="G59" i="5"/>
  <c r="I59" i="5" s="1"/>
  <c r="F29" i="7"/>
  <c r="G29" i="7"/>
  <c r="I29" i="7" s="1"/>
  <c r="F33" i="7"/>
  <c r="G33" i="7"/>
  <c r="I33" i="7" s="1"/>
  <c r="G32" i="7"/>
  <c r="I32" i="7" s="1"/>
  <c r="F32" i="7"/>
  <c r="D47" i="6"/>
  <c r="D59" i="6" s="1"/>
  <c r="F46" i="6"/>
  <c r="G57" i="7"/>
  <c r="I57" i="7" s="1"/>
  <c r="F57" i="7"/>
  <c r="G37" i="7"/>
  <c r="I37" i="7" s="1"/>
  <c r="F37" i="7"/>
  <c r="G40" i="6"/>
  <c r="I28" i="6"/>
  <c r="I40" i="6" s="1"/>
  <c r="G46" i="6"/>
  <c r="I43" i="6"/>
  <c r="H12" i="13"/>
  <c r="G13" i="13" s="1"/>
  <c r="G23" i="7"/>
  <c r="I23" i="7" s="1"/>
  <c r="F23" i="7"/>
  <c r="F40" i="6"/>
  <c r="I11" i="13"/>
  <c r="B11" i="13" s="1"/>
  <c r="G4" i="10" s="1"/>
  <c r="G52" i="7"/>
  <c r="I52" i="7" s="1"/>
  <c r="F52" i="7"/>
  <c r="G45" i="7"/>
  <c r="I45" i="7" s="1"/>
  <c r="F45" i="7"/>
  <c r="G13" i="7"/>
  <c r="I13" i="7" s="1"/>
  <c r="F13" i="7"/>
  <c r="D46" i="7"/>
  <c r="G43" i="7"/>
  <c r="F43" i="7"/>
  <c r="G44" i="7"/>
  <c r="I44" i="7" s="1"/>
  <c r="F44" i="7"/>
  <c r="G35" i="7"/>
  <c r="I35" i="7" s="1"/>
  <c r="F35" i="7"/>
  <c r="D50" i="8"/>
  <c r="D36" i="8"/>
  <c r="D12" i="8"/>
  <c r="D30" i="8"/>
  <c r="D13" i="8"/>
  <c r="D20" i="8"/>
  <c r="D43" i="8"/>
  <c r="D26" i="8"/>
  <c r="D53" i="8"/>
  <c r="D23" i="8"/>
  <c r="D24" i="8"/>
  <c r="D31" i="8"/>
  <c r="D54" i="8"/>
  <c r="D11" i="8"/>
  <c r="D44" i="8"/>
  <c r="D45" i="8"/>
  <c r="D28" i="8"/>
  <c r="D37" i="8"/>
  <c r="D34" i="8"/>
  <c r="D14" i="8"/>
  <c r="D52" i="8"/>
  <c r="D18" i="8"/>
  <c r="E6" i="9"/>
  <c r="D57" i="8"/>
  <c r="D35" i="8"/>
  <c r="D51" i="8"/>
  <c r="D39" i="8"/>
  <c r="D55" i="8"/>
  <c r="D29" i="8"/>
  <c r="D33" i="8"/>
  <c r="D38" i="8"/>
  <c r="D32" i="8"/>
  <c r="F34" i="7"/>
  <c r="G34" i="7"/>
  <c r="I34" i="7" s="1"/>
  <c r="F54" i="7"/>
  <c r="G54" i="7"/>
  <c r="I54" i="7" s="1"/>
  <c r="F53" i="7"/>
  <c r="G53" i="7"/>
  <c r="I53" i="7" s="1"/>
  <c r="G12" i="7"/>
  <c r="I12" i="7" s="1"/>
  <c r="F12" i="7"/>
  <c r="D15" i="7"/>
  <c r="F15" i="7" s="1"/>
  <c r="G11" i="7"/>
  <c r="F11" i="7"/>
  <c r="I11" i="6"/>
  <c r="G15" i="6"/>
  <c r="I15" i="6" s="1"/>
  <c r="G20" i="7"/>
  <c r="I20" i="7" s="1"/>
  <c r="F20" i="7"/>
  <c r="G39" i="7"/>
  <c r="I39" i="7" s="1"/>
  <c r="F39" i="7"/>
  <c r="F14" i="7"/>
  <c r="G14" i="7"/>
  <c r="I14" i="7" s="1"/>
  <c r="G36" i="7"/>
  <c r="I36" i="7" s="1"/>
  <c r="F36" i="7"/>
  <c r="F38" i="7"/>
  <c r="G38" i="7"/>
  <c r="I38" i="7" s="1"/>
  <c r="G51" i="7"/>
  <c r="I51" i="7" s="1"/>
  <c r="F51" i="7"/>
  <c r="G26" i="7"/>
  <c r="I26" i="7" s="1"/>
  <c r="F26" i="7"/>
  <c r="I46" i="5"/>
  <c r="I47" i="5" s="1"/>
  <c r="G47" i="5"/>
  <c r="D56" i="7"/>
  <c r="F50" i="7"/>
  <c r="G50" i="7"/>
  <c r="G30" i="7"/>
  <c r="I30" i="7" s="1"/>
  <c r="F30" i="7"/>
  <c r="F18" i="7"/>
  <c r="G18" i="7"/>
  <c r="I18" i="7" s="1"/>
  <c r="G24" i="7"/>
  <c r="I24" i="7" s="1"/>
  <c r="F24" i="7"/>
  <c r="C13" i="13"/>
  <c r="C4" i="12" s="1"/>
  <c r="D69" i="12" s="1"/>
  <c r="C4" i="11"/>
  <c r="D69" i="11" s="1"/>
  <c r="H15" i="11"/>
  <c r="H11" i="12"/>
  <c r="G57" i="8" l="1"/>
  <c r="I57" i="8" s="1"/>
  <c r="F57" i="8"/>
  <c r="G31" i="8"/>
  <c r="I31" i="8" s="1"/>
  <c r="F31" i="8"/>
  <c r="F51" i="8"/>
  <c r="G51" i="8"/>
  <c r="I51" i="8" s="1"/>
  <c r="F18" i="8"/>
  <c r="G18" i="8"/>
  <c r="I18" i="8" s="1"/>
  <c r="G23" i="8"/>
  <c r="I23" i="8" s="1"/>
  <c r="F23" i="8"/>
  <c r="F52" i="8"/>
  <c r="G52" i="8"/>
  <c r="I52" i="8" s="1"/>
  <c r="G53" i="8"/>
  <c r="I53" i="8" s="1"/>
  <c r="F53" i="8"/>
  <c r="F47" i="6"/>
  <c r="F50" i="8"/>
  <c r="D56" i="8"/>
  <c r="G50" i="8"/>
  <c r="F24" i="8"/>
  <c r="G24" i="8"/>
  <c r="I24" i="8" s="1"/>
  <c r="F32" i="8"/>
  <c r="G32" i="8"/>
  <c r="I32" i="8" s="1"/>
  <c r="G14" i="8"/>
  <c r="I14" i="8" s="1"/>
  <c r="F14" i="8"/>
  <c r="G26" i="8"/>
  <c r="I26" i="8" s="1"/>
  <c r="F26" i="8"/>
  <c r="F59" i="6"/>
  <c r="G59" i="6"/>
  <c r="I59" i="6" s="1"/>
  <c r="G38" i="8"/>
  <c r="I38" i="8" s="1"/>
  <c r="F38" i="8"/>
  <c r="G34" i="8"/>
  <c r="I34" i="8" s="1"/>
  <c r="F34" i="8"/>
  <c r="G43" i="8"/>
  <c r="D46" i="8"/>
  <c r="F43" i="8"/>
  <c r="G46" i="7"/>
  <c r="I43" i="7"/>
  <c r="I13" i="13"/>
  <c r="H13" i="13"/>
  <c r="G14" i="13" s="1"/>
  <c r="I28" i="7"/>
  <c r="I40" i="7" s="1"/>
  <c r="G40" i="7"/>
  <c r="G36" i="8"/>
  <c r="I36" i="8" s="1"/>
  <c r="F36" i="8"/>
  <c r="I11" i="7"/>
  <c r="G15" i="7"/>
  <c r="I15" i="7" s="1"/>
  <c r="F33" i="8"/>
  <c r="G33" i="8"/>
  <c r="I33" i="8" s="1"/>
  <c r="F37" i="8"/>
  <c r="G37" i="8"/>
  <c r="I37" i="8" s="1"/>
  <c r="G20" i="8"/>
  <c r="I20" i="8" s="1"/>
  <c r="F20" i="8"/>
  <c r="D47" i="7"/>
  <c r="D59" i="7" s="1"/>
  <c r="F46" i="7"/>
  <c r="I12" i="13"/>
  <c r="B12" i="13" s="1"/>
  <c r="G4" i="11" s="1"/>
  <c r="F40" i="7"/>
  <c r="F54" i="8"/>
  <c r="G54" i="8"/>
  <c r="I54" i="8" s="1"/>
  <c r="F29" i="8"/>
  <c r="G29" i="8"/>
  <c r="I29" i="8" s="1"/>
  <c r="F28" i="8"/>
  <c r="G28" i="8"/>
  <c r="D40" i="8"/>
  <c r="F13" i="8"/>
  <c r="G13" i="8"/>
  <c r="I13" i="8" s="1"/>
  <c r="G11" i="8"/>
  <c r="F11" i="8"/>
  <c r="D15" i="8"/>
  <c r="G56" i="7"/>
  <c r="I50" i="7"/>
  <c r="I56" i="7" s="1"/>
  <c r="F55" i="8"/>
  <c r="G55" i="8"/>
  <c r="I55" i="8" s="1"/>
  <c r="F45" i="8"/>
  <c r="G45" i="8"/>
  <c r="I45" i="8" s="1"/>
  <c r="F30" i="8"/>
  <c r="G30" i="8"/>
  <c r="I30" i="8" s="1"/>
  <c r="I46" i="6"/>
  <c r="I47" i="6" s="1"/>
  <c r="G47" i="6"/>
  <c r="G35" i="8"/>
  <c r="I35" i="8" s="1"/>
  <c r="F35" i="8"/>
  <c r="D57" i="9"/>
  <c r="D26" i="9"/>
  <c r="D28" i="9"/>
  <c r="D54" i="9"/>
  <c r="D33" i="9"/>
  <c r="E6" i="10"/>
  <c r="D39" i="9"/>
  <c r="D31" i="9"/>
  <c r="D34" i="9"/>
  <c r="D20" i="9"/>
  <c r="D52" i="9"/>
  <c r="D13" i="9"/>
  <c r="D36" i="9"/>
  <c r="D44" i="9"/>
  <c r="D55" i="9"/>
  <c r="D14" i="9"/>
  <c r="D12" i="9"/>
  <c r="D50" i="9"/>
  <c r="D51" i="9"/>
  <c r="D11" i="9"/>
  <c r="D24" i="9"/>
  <c r="D37" i="9"/>
  <c r="D30" i="9"/>
  <c r="D35" i="9"/>
  <c r="D43" i="9"/>
  <c r="D23" i="9"/>
  <c r="D45" i="9"/>
  <c r="D29" i="9"/>
  <c r="D53" i="9"/>
  <c r="D32" i="9"/>
  <c r="D38" i="9"/>
  <c r="D18" i="9"/>
  <c r="F56" i="7"/>
  <c r="F39" i="8"/>
  <c r="G39" i="8"/>
  <c r="I39" i="8" s="1"/>
  <c r="G44" i="8"/>
  <c r="I44" i="8" s="1"/>
  <c r="F44" i="8"/>
  <c r="G12" i="8"/>
  <c r="I12" i="8" s="1"/>
  <c r="F12" i="8"/>
  <c r="H15" i="12"/>
  <c r="F40" i="8" l="1"/>
  <c r="I46" i="7"/>
  <c r="I47" i="7" s="1"/>
  <c r="G47" i="7"/>
  <c r="F29" i="9"/>
  <c r="G29" i="9"/>
  <c r="I29" i="9" s="1"/>
  <c r="F14" i="9"/>
  <c r="G14" i="9"/>
  <c r="I14" i="9" s="1"/>
  <c r="F54" i="9"/>
  <c r="G54" i="9"/>
  <c r="I54" i="9" s="1"/>
  <c r="F33" i="9"/>
  <c r="G33" i="9"/>
  <c r="I33" i="9" s="1"/>
  <c r="G45" i="9"/>
  <c r="I45" i="9" s="1"/>
  <c r="F45" i="9"/>
  <c r="F55" i="9"/>
  <c r="G55" i="9"/>
  <c r="I55" i="9" s="1"/>
  <c r="D40" i="9"/>
  <c r="G28" i="9"/>
  <c r="F28" i="9"/>
  <c r="D47" i="8"/>
  <c r="D59" i="8" s="1"/>
  <c r="F46" i="8"/>
  <c r="F47" i="8" s="1"/>
  <c r="G23" i="9"/>
  <c r="I23" i="9" s="1"/>
  <c r="F23" i="9"/>
  <c r="F44" i="9"/>
  <c r="G44" i="9"/>
  <c r="I44" i="9" s="1"/>
  <c r="F26" i="9"/>
  <c r="G26" i="9"/>
  <c r="I26" i="9" s="1"/>
  <c r="G46" i="8"/>
  <c r="I43" i="8"/>
  <c r="D46" i="9"/>
  <c r="F43" i="9"/>
  <c r="G43" i="9"/>
  <c r="G36" i="9"/>
  <c r="I36" i="9" s="1"/>
  <c r="F36" i="9"/>
  <c r="G57" i="9"/>
  <c r="I57" i="9" s="1"/>
  <c r="F57" i="9"/>
  <c r="F35" i="9"/>
  <c r="G35" i="9"/>
  <c r="I35" i="9" s="1"/>
  <c r="G13" i="9"/>
  <c r="I13" i="9" s="1"/>
  <c r="F13" i="9"/>
  <c r="F15" i="8"/>
  <c r="F52" i="9"/>
  <c r="G52" i="9"/>
  <c r="I52" i="9" s="1"/>
  <c r="I50" i="8"/>
  <c r="I56" i="8" s="1"/>
  <c r="G56" i="8"/>
  <c r="G30" i="9"/>
  <c r="I30" i="9" s="1"/>
  <c r="F30" i="9"/>
  <c r="F37" i="9"/>
  <c r="G37" i="9"/>
  <c r="I37" i="9" s="1"/>
  <c r="F20" i="9"/>
  <c r="G20" i="9"/>
  <c r="I20" i="9" s="1"/>
  <c r="G15" i="8"/>
  <c r="I15" i="8" s="1"/>
  <c r="I11" i="8"/>
  <c r="F47" i="7"/>
  <c r="F24" i="9"/>
  <c r="G24" i="9"/>
  <c r="I24" i="9" s="1"/>
  <c r="F34" i="9"/>
  <c r="G34" i="9"/>
  <c r="I34" i="9" s="1"/>
  <c r="G59" i="7"/>
  <c r="I59" i="7" s="1"/>
  <c r="F59" i="7"/>
  <c r="F56" i="8"/>
  <c r="G11" i="9"/>
  <c r="F11" i="9"/>
  <c r="D15" i="9"/>
  <c r="F15" i="9" s="1"/>
  <c r="G31" i="9"/>
  <c r="I31" i="9" s="1"/>
  <c r="F31" i="9"/>
  <c r="H14" i="13"/>
  <c r="G15" i="13" s="1"/>
  <c r="I14" i="13" s="1"/>
  <c r="G53" i="9"/>
  <c r="I53" i="9" s="1"/>
  <c r="F53" i="9"/>
  <c r="F38" i="9"/>
  <c r="G38" i="9"/>
  <c r="I38" i="9" s="1"/>
  <c r="G51" i="9"/>
  <c r="I51" i="9" s="1"/>
  <c r="F51" i="9"/>
  <c r="F39" i="9"/>
  <c r="G39" i="9"/>
  <c r="I39" i="9" s="1"/>
  <c r="B13" i="13"/>
  <c r="G4" i="12" s="1"/>
  <c r="J13" i="13"/>
  <c r="F12" i="9"/>
  <c r="G12" i="9"/>
  <c r="I12" i="9" s="1"/>
  <c r="G18" i="9"/>
  <c r="I18" i="9" s="1"/>
  <c r="F18" i="9"/>
  <c r="G32" i="9"/>
  <c r="I32" i="9" s="1"/>
  <c r="F32" i="9"/>
  <c r="G50" i="9"/>
  <c r="F50" i="9"/>
  <c r="D56" i="9"/>
  <c r="D18" i="10"/>
  <c r="D51" i="10"/>
  <c r="D50" i="10"/>
  <c r="D20" i="10"/>
  <c r="E6" i="11"/>
  <c r="D39" i="10"/>
  <c r="D12" i="10"/>
  <c r="D36" i="10"/>
  <c r="D37" i="10"/>
  <c r="D28" i="10"/>
  <c r="D14" i="10"/>
  <c r="D43" i="10"/>
  <c r="D35" i="10"/>
  <c r="D11" i="10"/>
  <c r="D23" i="10"/>
  <c r="D38" i="10"/>
  <c r="D33" i="10"/>
  <c r="D44" i="10"/>
  <c r="D34" i="10"/>
  <c r="D52" i="10"/>
  <c r="D32" i="10"/>
  <c r="D13" i="10"/>
  <c r="D55" i="10"/>
  <c r="D54" i="10"/>
  <c r="D26" i="10"/>
  <c r="D45" i="10"/>
  <c r="D24" i="10"/>
  <c r="D30" i="10"/>
  <c r="D53" i="10"/>
  <c r="D29" i="10"/>
  <c r="D31" i="10"/>
  <c r="D57" i="10"/>
  <c r="G40" i="8"/>
  <c r="I28" i="8"/>
  <c r="I40" i="8" s="1"/>
  <c r="F56" i="9" l="1"/>
  <c r="G13" i="10"/>
  <c r="I13" i="10" s="1"/>
  <c r="F13" i="10"/>
  <c r="D40" i="10"/>
  <c r="G28" i="10"/>
  <c r="F28" i="10"/>
  <c r="G56" i="9"/>
  <c r="I50" i="9"/>
  <c r="I56" i="9" s="1"/>
  <c r="G32" i="10"/>
  <c r="I32" i="10" s="1"/>
  <c r="F32" i="10"/>
  <c r="F37" i="10"/>
  <c r="G37" i="10"/>
  <c r="I37" i="10" s="1"/>
  <c r="G57" i="10"/>
  <c r="I57" i="10" s="1"/>
  <c r="F57" i="10"/>
  <c r="F52" i="10"/>
  <c r="G52" i="10"/>
  <c r="I52" i="10" s="1"/>
  <c r="F36" i="10"/>
  <c r="G36" i="10"/>
  <c r="I36" i="10" s="1"/>
  <c r="G31" i="10"/>
  <c r="I31" i="10" s="1"/>
  <c r="F31" i="10"/>
  <c r="F34" i="10"/>
  <c r="G34" i="10"/>
  <c r="I34" i="10" s="1"/>
  <c r="F12" i="10"/>
  <c r="G12" i="10"/>
  <c r="I12" i="10" s="1"/>
  <c r="G29" i="10"/>
  <c r="I29" i="10" s="1"/>
  <c r="F29" i="10"/>
  <c r="G44" i="10"/>
  <c r="I44" i="10" s="1"/>
  <c r="F44" i="10"/>
  <c r="G39" i="10"/>
  <c r="I39" i="10" s="1"/>
  <c r="F39" i="10"/>
  <c r="F53" i="10"/>
  <c r="G53" i="10"/>
  <c r="I53" i="10" s="1"/>
  <c r="F33" i="10"/>
  <c r="G33" i="10"/>
  <c r="I33" i="10" s="1"/>
  <c r="D26" i="11"/>
  <c r="D35" i="11"/>
  <c r="D37" i="11"/>
  <c r="D12" i="11"/>
  <c r="E6" i="12"/>
  <c r="D32" i="11"/>
  <c r="D14" i="11"/>
  <c r="D43" i="11"/>
  <c r="D51" i="11"/>
  <c r="D29" i="11"/>
  <c r="D53" i="11"/>
  <c r="D30" i="11"/>
  <c r="D45" i="11"/>
  <c r="D23" i="11"/>
  <c r="D20" i="11"/>
  <c r="D34" i="11"/>
  <c r="D57" i="11"/>
  <c r="D50" i="11"/>
  <c r="D28" i="11"/>
  <c r="D11" i="11"/>
  <c r="D44" i="11"/>
  <c r="D54" i="11"/>
  <c r="D38" i="11"/>
  <c r="D24" i="11"/>
  <c r="D18" i="11"/>
  <c r="D13" i="11"/>
  <c r="D55" i="11"/>
  <c r="D31" i="11"/>
  <c r="D36" i="11"/>
  <c r="D39" i="11"/>
  <c r="D52" i="11"/>
  <c r="D33" i="11"/>
  <c r="F30" i="10"/>
  <c r="G30" i="10"/>
  <c r="I30" i="10" s="1"/>
  <c r="F38" i="10"/>
  <c r="G38" i="10"/>
  <c r="I38" i="10" s="1"/>
  <c r="F20" i="10"/>
  <c r="G20" i="10"/>
  <c r="I20" i="10" s="1"/>
  <c r="G46" i="9"/>
  <c r="I43" i="9"/>
  <c r="G24" i="10"/>
  <c r="I24" i="10" s="1"/>
  <c r="F24" i="10"/>
  <c r="G23" i="10"/>
  <c r="I23" i="10" s="1"/>
  <c r="F23" i="10"/>
  <c r="F50" i="10"/>
  <c r="G50" i="10"/>
  <c r="D56" i="10"/>
  <c r="F40" i="9"/>
  <c r="G45" i="10"/>
  <c r="I45" i="10" s="1"/>
  <c r="F45" i="10"/>
  <c r="F11" i="10"/>
  <c r="G11" i="10"/>
  <c r="D15" i="10"/>
  <c r="F15" i="10" s="1"/>
  <c r="G51" i="10"/>
  <c r="I51" i="10" s="1"/>
  <c r="F51" i="10"/>
  <c r="F59" i="8"/>
  <c r="G59" i="8"/>
  <c r="I59" i="8" s="1"/>
  <c r="D47" i="9"/>
  <c r="D59" i="9" s="1"/>
  <c r="F46" i="9"/>
  <c r="G40" i="9"/>
  <c r="I28" i="9"/>
  <c r="I40" i="9" s="1"/>
  <c r="G26" i="10"/>
  <c r="I26" i="10" s="1"/>
  <c r="F26" i="10"/>
  <c r="F35" i="10"/>
  <c r="G35" i="10"/>
  <c r="I35" i="10" s="1"/>
  <c r="G18" i="10"/>
  <c r="I18" i="10" s="1"/>
  <c r="F18" i="10"/>
  <c r="G54" i="10"/>
  <c r="I54" i="10" s="1"/>
  <c r="F54" i="10"/>
  <c r="F43" i="10"/>
  <c r="G43" i="10"/>
  <c r="D46" i="10"/>
  <c r="G47" i="8"/>
  <c r="I46" i="8"/>
  <c r="I47" i="8" s="1"/>
  <c r="G55" i="10"/>
  <c r="I55" i="10" s="1"/>
  <c r="F55" i="10"/>
  <c r="G14" i="10"/>
  <c r="I14" i="10" s="1"/>
  <c r="F14" i="10"/>
  <c r="G15" i="9"/>
  <c r="I15" i="9" s="1"/>
  <c r="I11" i="9"/>
  <c r="F13" i="11" l="1"/>
  <c r="G13" i="11"/>
  <c r="I13" i="11" s="1"/>
  <c r="F23" i="11"/>
  <c r="G23" i="11"/>
  <c r="I23" i="11" s="1"/>
  <c r="G35" i="11"/>
  <c r="I35" i="11" s="1"/>
  <c r="F35" i="11"/>
  <c r="G20" i="11"/>
  <c r="I20" i="11" s="1"/>
  <c r="F20" i="11"/>
  <c r="G18" i="11"/>
  <c r="I18" i="11" s="1"/>
  <c r="F18" i="11"/>
  <c r="F45" i="11"/>
  <c r="G45" i="11"/>
  <c r="I45" i="11" s="1"/>
  <c r="G26" i="11"/>
  <c r="I26" i="11" s="1"/>
  <c r="F26" i="11"/>
  <c r="D47" i="10"/>
  <c r="D59" i="10" s="1"/>
  <c r="F46" i="10"/>
  <c r="G24" i="11"/>
  <c r="I24" i="11" s="1"/>
  <c r="F24" i="11"/>
  <c r="F30" i="11"/>
  <c r="G30" i="11"/>
  <c r="I30" i="11" s="1"/>
  <c r="G37" i="11"/>
  <c r="I37" i="11" s="1"/>
  <c r="F37" i="11"/>
  <c r="I43" i="10"/>
  <c r="G46" i="10"/>
  <c r="F47" i="9"/>
  <c r="F38" i="11"/>
  <c r="G38" i="11"/>
  <c r="I38" i="11" s="1"/>
  <c r="F53" i="11"/>
  <c r="G53" i="11"/>
  <c r="I53" i="11" s="1"/>
  <c r="F59" i="9"/>
  <c r="G59" i="9"/>
  <c r="I59" i="9" s="1"/>
  <c r="I50" i="10"/>
  <c r="I56" i="10" s="1"/>
  <c r="G56" i="10"/>
  <c r="F54" i="11"/>
  <c r="G54" i="11"/>
  <c r="I54" i="11" s="1"/>
  <c r="G29" i="11"/>
  <c r="I29" i="11" s="1"/>
  <c r="F29" i="11"/>
  <c r="F56" i="10"/>
  <c r="F44" i="11"/>
  <c r="G44" i="11"/>
  <c r="I44" i="11" s="1"/>
  <c r="G51" i="11"/>
  <c r="I51" i="11" s="1"/>
  <c r="F51" i="11"/>
  <c r="G47" i="9"/>
  <c r="I46" i="9"/>
  <c r="I47" i="9" s="1"/>
  <c r="F33" i="11"/>
  <c r="G33" i="11"/>
  <c r="I33" i="11" s="1"/>
  <c r="F11" i="11"/>
  <c r="D15" i="11"/>
  <c r="G11" i="11"/>
  <c r="F43" i="11"/>
  <c r="G43" i="11"/>
  <c r="D46" i="11"/>
  <c r="F40" i="10"/>
  <c r="G55" i="11"/>
  <c r="I55" i="11" s="1"/>
  <c r="F55" i="11"/>
  <c r="G52" i="11"/>
  <c r="I52" i="11" s="1"/>
  <c r="F52" i="11"/>
  <c r="F28" i="11"/>
  <c r="G28" i="11"/>
  <c r="D40" i="11"/>
  <c r="G14" i="11"/>
  <c r="I14" i="11" s="1"/>
  <c r="F14" i="11"/>
  <c r="G40" i="10"/>
  <c r="I28" i="10"/>
  <c r="I40" i="10" s="1"/>
  <c r="G39" i="11"/>
  <c r="I39" i="11" s="1"/>
  <c r="F39" i="11"/>
  <c r="F50" i="11"/>
  <c r="D56" i="11"/>
  <c r="G50" i="11"/>
  <c r="G32" i="11"/>
  <c r="I32" i="11" s="1"/>
  <c r="F32" i="11"/>
  <c r="G36" i="11"/>
  <c r="I36" i="11" s="1"/>
  <c r="F36" i="11"/>
  <c r="G57" i="11"/>
  <c r="I57" i="11" s="1"/>
  <c r="F57" i="11"/>
  <c r="D53" i="12"/>
  <c r="D23" i="12"/>
  <c r="D44" i="12"/>
  <c r="D24" i="12"/>
  <c r="D18" i="12"/>
  <c r="D36" i="12"/>
  <c r="D26" i="12"/>
  <c r="D28" i="12"/>
  <c r="D13" i="12"/>
  <c r="D55" i="12"/>
  <c r="D12" i="12"/>
  <c r="D45" i="12"/>
  <c r="D31" i="12"/>
  <c r="D11" i="12"/>
  <c r="D43" i="12"/>
  <c r="D52" i="12"/>
  <c r="D51" i="12"/>
  <c r="D30" i="12"/>
  <c r="D38" i="12"/>
  <c r="D50" i="12"/>
  <c r="D20" i="12"/>
  <c r="D33" i="12"/>
  <c r="D29" i="12"/>
  <c r="D37" i="12"/>
  <c r="D35" i="12"/>
  <c r="D57" i="12"/>
  <c r="D34" i="12"/>
  <c r="D32" i="12"/>
  <c r="D54" i="12"/>
  <c r="D39" i="12"/>
  <c r="D14" i="12"/>
  <c r="G15" i="10"/>
  <c r="I15" i="10" s="1"/>
  <c r="I11" i="10"/>
  <c r="F31" i="11"/>
  <c r="G31" i="11"/>
  <c r="I31" i="11" s="1"/>
  <c r="G34" i="11"/>
  <c r="I34" i="11" s="1"/>
  <c r="F34" i="11"/>
  <c r="G12" i="11"/>
  <c r="I12" i="11" s="1"/>
  <c r="F12" i="11"/>
  <c r="D56" i="12" l="1"/>
  <c r="G50" i="12"/>
  <c r="F50" i="12"/>
  <c r="G28" i="12"/>
  <c r="F28" i="12"/>
  <c r="D40" i="12"/>
  <c r="G40" i="11"/>
  <c r="I28" i="11"/>
  <c r="I40" i="11" s="1"/>
  <c r="F13" i="12"/>
  <c r="G13" i="12"/>
  <c r="I13" i="12" s="1"/>
  <c r="G14" i="12"/>
  <c r="I14" i="12" s="1"/>
  <c r="F14" i="12"/>
  <c r="F38" i="12"/>
  <c r="G38" i="12"/>
  <c r="I38" i="12" s="1"/>
  <c r="F26" i="12"/>
  <c r="G26" i="12"/>
  <c r="I26" i="12" s="1"/>
  <c r="F40" i="11"/>
  <c r="F36" i="12"/>
  <c r="G36" i="12"/>
  <c r="I36" i="12" s="1"/>
  <c r="F51" i="12"/>
  <c r="G51" i="12"/>
  <c r="I51" i="12" s="1"/>
  <c r="G18" i="12"/>
  <c r="I18" i="12" s="1"/>
  <c r="F18" i="12"/>
  <c r="G30" i="12"/>
  <c r="I30" i="12" s="1"/>
  <c r="F30" i="12"/>
  <c r="F56" i="11"/>
  <c r="I46" i="10"/>
  <c r="I47" i="10" s="1"/>
  <c r="G47" i="10"/>
  <c r="I50" i="11"/>
  <c r="I56" i="11" s="1"/>
  <c r="G56" i="11"/>
  <c r="F32" i="12"/>
  <c r="G32" i="12"/>
  <c r="I32" i="12" s="1"/>
  <c r="G34" i="12"/>
  <c r="I34" i="12" s="1"/>
  <c r="F34" i="12"/>
  <c r="G43" i="12"/>
  <c r="D46" i="12"/>
  <c r="F43" i="12"/>
  <c r="F44" i="12"/>
  <c r="G44" i="12"/>
  <c r="I44" i="12" s="1"/>
  <c r="F15" i="11"/>
  <c r="F24" i="12"/>
  <c r="G24" i="12"/>
  <c r="I24" i="12" s="1"/>
  <c r="F57" i="12"/>
  <c r="G57" i="12"/>
  <c r="I57" i="12" s="1"/>
  <c r="F11" i="12"/>
  <c r="D15" i="12"/>
  <c r="F15" i="12" s="1"/>
  <c r="G11" i="12"/>
  <c r="F23" i="12"/>
  <c r="G23" i="12"/>
  <c r="I23" i="12" s="1"/>
  <c r="G54" i="12"/>
  <c r="I54" i="12" s="1"/>
  <c r="F54" i="12"/>
  <c r="G31" i="12"/>
  <c r="I31" i="12" s="1"/>
  <c r="F31" i="12"/>
  <c r="G53" i="12"/>
  <c r="I53" i="12" s="1"/>
  <c r="F53" i="12"/>
  <c r="F46" i="11"/>
  <c r="F47" i="11" s="1"/>
  <c r="D47" i="11"/>
  <c r="D59" i="11" s="1"/>
  <c r="F47" i="10"/>
  <c r="F52" i="12"/>
  <c r="G52" i="12"/>
  <c r="I52" i="12" s="1"/>
  <c r="G35" i="12"/>
  <c r="I35" i="12" s="1"/>
  <c r="F35" i="12"/>
  <c r="G37" i="12"/>
  <c r="I37" i="12" s="1"/>
  <c r="F37" i="12"/>
  <c r="G45" i="12"/>
  <c r="I45" i="12" s="1"/>
  <c r="F45" i="12"/>
  <c r="G46" i="11"/>
  <c r="I43" i="11"/>
  <c r="G59" i="10"/>
  <c r="I59" i="10" s="1"/>
  <c r="F59" i="10"/>
  <c r="F20" i="12"/>
  <c r="G20" i="12"/>
  <c r="I20" i="12" s="1"/>
  <c r="G29" i="12"/>
  <c r="I29" i="12" s="1"/>
  <c r="F29" i="12"/>
  <c r="F39" i="12"/>
  <c r="G39" i="12"/>
  <c r="I39" i="12" s="1"/>
  <c r="G12" i="12"/>
  <c r="I12" i="12" s="1"/>
  <c r="F12" i="12"/>
  <c r="G33" i="12"/>
  <c r="I33" i="12" s="1"/>
  <c r="F33" i="12"/>
  <c r="G55" i="12"/>
  <c r="I55" i="12" s="1"/>
  <c r="F55" i="12"/>
  <c r="G15" i="11"/>
  <c r="I15" i="11" s="1"/>
  <c r="I11" i="11"/>
  <c r="F59" i="11" l="1"/>
  <c r="G59" i="11"/>
  <c r="I59" i="11" s="1"/>
  <c r="G46" i="12"/>
  <c r="I43" i="12"/>
  <c r="I46" i="11"/>
  <c r="I47" i="11" s="1"/>
  <c r="G47" i="11"/>
  <c r="G15" i="12"/>
  <c r="I15" i="12" s="1"/>
  <c r="I11" i="12"/>
  <c r="I28" i="12"/>
  <c r="I40" i="12" s="1"/>
  <c r="G40" i="12"/>
  <c r="F46" i="12"/>
  <c r="F47" i="12" s="1"/>
  <c r="D47" i="12"/>
  <c r="D59" i="12" s="1"/>
  <c r="F56" i="12"/>
  <c r="F40" i="12"/>
  <c r="G56" i="12"/>
  <c r="I50" i="12"/>
  <c r="I56" i="12" s="1"/>
  <c r="G59" i="12" l="1"/>
  <c r="I59" i="12" s="1"/>
  <c r="F59" i="12"/>
  <c r="G47" i="12"/>
  <c r="I46" i="12"/>
  <c r="I47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Doherty, Paddy</author>
  </authors>
  <commentList>
    <comment ref="C3" authorId="0" shapeId="0" xr:uid="{00000000-0006-0000-0B00-000001000000}">
      <text>
        <r>
          <rPr>
            <sz val="9"/>
            <color indexed="81"/>
            <rFont val="Tahoma"/>
            <family val="2"/>
          </rPr>
          <t xml:space="preserve">Select Cell to Enter The Name of the LTI
</t>
        </r>
      </text>
    </comment>
    <comment ref="C4" authorId="0" shapeId="0" xr:uid="{00000000-0006-0000-0B00-000002000000}">
      <text>
        <r>
          <rPr>
            <sz val="9"/>
            <color indexed="81"/>
            <rFont val="Tahoma"/>
            <family val="2"/>
          </rPr>
          <t>This Cell shows the month for which the claim is being made: generated automatically based on Course Start Date</t>
        </r>
      </text>
    </comment>
    <comment ref="E4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Number of weeks in the Month (For Budget Purposes Only)</t>
        </r>
        <r>
          <rPr>
            <sz val="9"/>
            <color indexed="81"/>
            <rFont val="Tahoma"/>
            <family val="2"/>
          </rPr>
          <t xml:space="preserve">
See Instructions</t>
        </r>
      </text>
    </comment>
    <comment ref="I4" authorId="0" shapeId="0" xr:uid="{00000000-0006-0000-0B00-000004000000}">
      <text>
        <r>
          <rPr>
            <b/>
            <sz val="9"/>
            <color indexed="81"/>
            <rFont val="Tahoma"/>
            <family val="2"/>
          </rPr>
          <t>Insert Cost Code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0" shapeId="0" xr:uid="{00000000-0006-0000-0B00-000005000000}">
      <text>
        <r>
          <rPr>
            <sz val="9"/>
            <color indexed="81"/>
            <rFont val="Tahoma"/>
            <family val="2"/>
          </rPr>
          <t xml:space="preserve">Please input the amount received for Advance
</t>
        </r>
      </text>
    </comment>
    <comment ref="I5" authorId="0" shapeId="0" xr:uid="{00000000-0006-0000-0B00-000006000000}">
      <text>
        <r>
          <rPr>
            <b/>
            <sz val="9"/>
            <color indexed="81"/>
            <rFont val="Tahoma"/>
            <family val="2"/>
          </rPr>
          <t>Insert Vendor Number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00000000-0006-0000-0B00-000007000000}">
      <text>
        <r>
          <rPr>
            <b/>
            <sz val="9"/>
            <color indexed="81"/>
            <rFont val="Tahoma"/>
            <family val="2"/>
          </rPr>
          <t xml:space="preserve">Select Cell to Enter Course Start date. Enter the Date of the first Monday of the Month in which the Claim is being made if starting mid-way through a course.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0" shapeId="0" xr:uid="{00000000-0006-0000-0B00-000008000000}">
      <text>
        <r>
          <rPr>
            <b/>
            <sz val="9"/>
            <color indexed="81"/>
            <rFont val="Tahoma"/>
            <family val="2"/>
          </rPr>
          <t>Enter Course End Date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<sst xmlns="http://schemas.openxmlformats.org/spreadsheetml/2006/main" count="1957" uniqueCount="203">
  <si>
    <t>Month Ending</t>
  </si>
  <si>
    <t>Cost Code</t>
  </si>
  <si>
    <t>Vendor No</t>
  </si>
  <si>
    <t xml:space="preserve"> </t>
  </si>
  <si>
    <t>EXPENDITURE</t>
  </si>
  <si>
    <t>This Month</t>
  </si>
  <si>
    <t>Year to Date</t>
  </si>
  <si>
    <t>Budget</t>
  </si>
  <si>
    <t>Actual</t>
  </si>
  <si>
    <t>Variance</t>
  </si>
  <si>
    <t>Course Materials</t>
  </si>
  <si>
    <t>Heat/Light/Power</t>
  </si>
  <si>
    <t>Post &amp; Telephone</t>
  </si>
  <si>
    <t>Printing &amp; Stationery</t>
  </si>
  <si>
    <t>Tools/Protective Clothing</t>
  </si>
  <si>
    <t>Insurance</t>
  </si>
  <si>
    <t>Sundries (Attach Details)</t>
  </si>
  <si>
    <t xml:space="preserve">Special Inputs  </t>
  </si>
  <si>
    <t>Special Inputs (Attach Details)</t>
  </si>
  <si>
    <t>Literacy &amp; Numeracy</t>
  </si>
  <si>
    <t>Subtotal Special Inputs</t>
  </si>
  <si>
    <t>Income (Attach Details)</t>
  </si>
  <si>
    <t>TOTAL (Net of Income)</t>
  </si>
  <si>
    <t>MONTHLY CLAIM FORM SUMMARY</t>
  </si>
  <si>
    <t>Amount</t>
  </si>
  <si>
    <t>Sub Code</t>
  </si>
  <si>
    <t>Special Inputs</t>
  </si>
  <si>
    <t>Income</t>
  </si>
  <si>
    <t xml:space="preserve">Total </t>
  </si>
  <si>
    <t>Attached details of the following (tick as appropriate):</t>
  </si>
  <si>
    <t>□ Monthly Bank Reconciliation</t>
  </si>
  <si>
    <t>□ Staff Development</t>
  </si>
  <si>
    <t>□ Staff Travel &amp; Subsistence</t>
  </si>
  <si>
    <t>□ Sundry Items</t>
  </si>
  <si>
    <t>□ Special Inputs</t>
  </si>
  <si>
    <t>Total Amount Payable</t>
  </si>
  <si>
    <t>€</t>
  </si>
  <si>
    <t>Recommended :</t>
  </si>
  <si>
    <t>Date:</t>
  </si>
  <si>
    <t>Approved:</t>
  </si>
  <si>
    <t xml:space="preserve">Date: </t>
  </si>
  <si>
    <t>Subtotal Core Staff Costs</t>
  </si>
  <si>
    <t>□ Core Staff Costs - Salary Details</t>
  </si>
  <si>
    <t>□ Monthly Bank Statement</t>
  </si>
  <si>
    <r>
      <t xml:space="preserve">Core Staff Costs </t>
    </r>
    <r>
      <rPr>
        <b/>
        <vertAlign val="superscript"/>
        <sz val="11"/>
        <color indexed="48"/>
        <rFont val="Arial"/>
        <family val="2"/>
      </rPr>
      <t>1</t>
    </r>
  </si>
  <si>
    <t>Rent</t>
  </si>
  <si>
    <t>Rates</t>
  </si>
  <si>
    <t>Running Costs</t>
  </si>
  <si>
    <t>Other Running Costs</t>
  </si>
  <si>
    <t>Subtotal Other Running Costs</t>
  </si>
  <si>
    <t>Other Running Costs - Income</t>
  </si>
  <si>
    <t xml:space="preserve">□ Copy of Cash Receipts Book (or equivalent) </t>
  </si>
  <si>
    <t>Travel and Subsistence</t>
  </si>
  <si>
    <t>Non-Core Staff Costs</t>
  </si>
  <si>
    <t>Staff Development (Core and Non-core)</t>
  </si>
  <si>
    <t>Customised Training (incl Sessional Trainers)</t>
  </si>
  <si>
    <r>
      <t xml:space="preserve">Non-Core Gross Staff Costs </t>
    </r>
    <r>
      <rPr>
        <sz val="9"/>
        <color indexed="48"/>
        <rFont val="Arial"/>
        <family val="2"/>
      </rPr>
      <t>(include Employer PRSI)</t>
    </r>
    <r>
      <rPr>
        <vertAlign val="superscript"/>
        <sz val="11"/>
        <color indexed="48"/>
        <rFont val="Arial"/>
        <family val="2"/>
      </rPr>
      <t>2</t>
    </r>
  </si>
  <si>
    <t>Cheque Payments Book (or equivalent) headings should be in line with Monthly Claim headings as listed above</t>
  </si>
  <si>
    <t>□ Copy of Cheque Payments Book (or equivalent)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</si>
  <si>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</si>
  <si>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</si>
  <si>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</si>
  <si>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</si>
  <si>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</si>
  <si>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</si>
  <si>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</si>
  <si>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</si>
  <si>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</si>
  <si>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</si>
  <si>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</si>
  <si>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</si>
  <si>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2</t>
    </r>
    <r>
      <rPr>
        <i/>
        <sz val="10"/>
        <rFont val="Arial"/>
        <family val="2"/>
      </rPr>
      <t xml:space="preserve"> Non-Core Staff - All other non-core staff, plus any temporary staff (e.g. ancillary etc)</t>
    </r>
  </si>
  <si>
    <r>
      <t xml:space="preserve">□ Income </t>
    </r>
    <r>
      <rPr>
        <i/>
        <sz val="12"/>
        <rFont val="Arial"/>
        <family val="2"/>
      </rPr>
      <t>(please specify)</t>
    </r>
  </si>
  <si>
    <t>__________________________________</t>
  </si>
  <si>
    <t>Code</t>
  </si>
  <si>
    <r>
      <t>Rent (Unrelated Body)</t>
    </r>
    <r>
      <rPr>
        <vertAlign val="superscript"/>
        <sz val="11"/>
        <color indexed="48"/>
        <rFont val="Arial"/>
        <family val="2"/>
      </rPr>
      <t>3</t>
    </r>
  </si>
  <si>
    <t>or (Complete as appropriate)</t>
  </si>
  <si>
    <r>
      <t>Rent (Related Body)</t>
    </r>
    <r>
      <rPr>
        <vertAlign val="superscript"/>
        <sz val="11"/>
        <color indexed="48"/>
        <rFont val="Arial"/>
        <family val="2"/>
      </rPr>
      <t>4</t>
    </r>
  </si>
  <si>
    <t>Other Costs</t>
  </si>
  <si>
    <t>Audit Fee</t>
  </si>
  <si>
    <t>Legal Expenses</t>
  </si>
  <si>
    <t>Advertising</t>
  </si>
  <si>
    <t>Capital - Buildings</t>
  </si>
  <si>
    <t>Rent (Unrelated Body)</t>
  </si>
  <si>
    <t>Rent (Related Body)</t>
  </si>
  <si>
    <t>For Office Use Only</t>
  </si>
  <si>
    <t>Non-ESF eligible</t>
  </si>
  <si>
    <t>I certify that:</t>
  </si>
  <si>
    <t xml:space="preserve">     (1) the information contained in this claim form is correct</t>
  </si>
  <si>
    <t>and</t>
  </si>
  <si>
    <t>_____________</t>
  </si>
  <si>
    <t>Adjust for Non-ESF Costs</t>
  </si>
  <si>
    <t>Adjusted Totals</t>
  </si>
  <si>
    <r>
      <t>Equipment Non Capital</t>
    </r>
    <r>
      <rPr>
        <b/>
        <sz val="11"/>
        <color indexed="60"/>
        <rFont val="Arial"/>
        <family val="2"/>
      </rPr>
      <t xml:space="preserve"> </t>
    </r>
    <r>
      <rPr>
        <b/>
        <sz val="9"/>
        <color indexed="60"/>
        <rFont val="Arial"/>
        <family val="2"/>
      </rPr>
      <t>(&lt;€1,000 any one item)</t>
    </r>
  </si>
  <si>
    <r>
      <t>Repairs &amp; Maintenance</t>
    </r>
    <r>
      <rPr>
        <b/>
        <sz val="11"/>
        <color indexed="60"/>
        <rFont val="Arial"/>
        <family val="2"/>
      </rPr>
      <t xml:space="preserve"> </t>
    </r>
    <r>
      <rPr>
        <b/>
        <sz val="9"/>
        <color indexed="60"/>
        <rFont val="Arial"/>
        <family val="2"/>
      </rPr>
      <t>(&lt;€1,000 any one item)</t>
    </r>
  </si>
  <si>
    <r>
      <t>Repairs &amp; Maintenance</t>
    </r>
    <r>
      <rPr>
        <b/>
        <sz val="9"/>
        <color indexed="60"/>
        <rFont val="Arial"/>
        <family val="2"/>
      </rPr>
      <t xml:space="preserve"> (&gt;€1,000 any one item)</t>
    </r>
  </si>
  <si>
    <r>
      <t>Repairs &amp; Maintenance</t>
    </r>
    <r>
      <rPr>
        <b/>
        <sz val="9"/>
        <color indexed="60"/>
        <rFont val="Arial"/>
        <family val="2"/>
      </rPr>
      <t xml:space="preserve"> </t>
    </r>
    <r>
      <rPr>
        <b/>
        <sz val="9"/>
        <color indexed="60"/>
        <rFont val="Arial"/>
        <family val="2"/>
      </rPr>
      <t>(&gt; €1,000 any one item</t>
    </r>
    <r>
      <rPr>
        <b/>
        <sz val="9"/>
        <color indexed="60"/>
        <rFont val="Arial"/>
        <family val="2"/>
      </rPr>
      <t>)</t>
    </r>
  </si>
  <si>
    <r>
      <rPr>
        <sz val="11"/>
        <rFont val="Arial"/>
        <family val="2"/>
      </rPr>
      <t>Capital - Equipment</t>
    </r>
    <r>
      <rPr>
        <b/>
        <sz val="11"/>
        <color indexed="51"/>
        <rFont val="Arial"/>
        <family val="2"/>
      </rPr>
      <t xml:space="preserve"> </t>
    </r>
    <r>
      <rPr>
        <b/>
        <sz val="9"/>
        <color indexed="60"/>
        <rFont val="Arial"/>
        <family val="2"/>
      </rPr>
      <t>(&gt;€1,000 any one item)</t>
    </r>
  </si>
  <si>
    <t>Subtotal Running Costs</t>
  </si>
  <si>
    <t>Local Training Initiative</t>
  </si>
  <si>
    <t>Co-ordinator</t>
  </si>
  <si>
    <t>Assistant Co-ordinator</t>
  </si>
  <si>
    <t>Office Administration</t>
  </si>
  <si>
    <t>Sub Total Other Costs</t>
  </si>
  <si>
    <r>
      <t>3</t>
    </r>
    <r>
      <rPr>
        <i/>
        <sz val="10"/>
        <rFont val="Arial"/>
        <family val="2"/>
      </rPr>
      <t xml:space="preserve"> The LTI is not connected/related in any manner with the owner or beneficial owner of the property being rented.</t>
    </r>
  </si>
  <si>
    <r>
      <t>4</t>
    </r>
    <r>
      <rPr>
        <i/>
        <sz val="10"/>
        <rFont val="Arial"/>
        <family val="2"/>
      </rPr>
      <t xml:space="preserve"> The LTI is connected/related (through common owners, directors, management etc.) with the owner or beneficial owner of the property being rented.</t>
    </r>
  </si>
  <si>
    <t>Customised Training</t>
  </si>
  <si>
    <t>Office administration</t>
  </si>
  <si>
    <t>Subtotal Other Costs</t>
  </si>
  <si>
    <t>Coordinator Costs</t>
  </si>
  <si>
    <t>Employer PRSI Co-ordinator</t>
  </si>
  <si>
    <t>Employer PRSI Assistant Co-ordinator</t>
  </si>
  <si>
    <t>Assistant Coordinator Costs</t>
  </si>
  <si>
    <t>Column1</t>
  </si>
  <si>
    <r>
      <t xml:space="preserve">Capital - Equipment </t>
    </r>
    <r>
      <rPr>
        <b/>
        <sz val="9"/>
        <color indexed="60"/>
        <rFont val="Arial"/>
        <family val="2"/>
      </rPr>
      <t>(&gt;€1,000 any one item)</t>
    </r>
  </si>
  <si>
    <t>Column2</t>
  </si>
  <si>
    <t>Guidelines For Completing Claim Form</t>
  </si>
  <si>
    <t>Number of weeks for budget calculations</t>
  </si>
  <si>
    <t>Start of Month Number of Weeks Remaining</t>
  </si>
  <si>
    <t xml:space="preserve">Please enter the name of the LTI opposite </t>
  </si>
  <si>
    <t>Local Training Initiative:</t>
  </si>
  <si>
    <t>Month Ending:</t>
  </si>
  <si>
    <t>Vendor Code</t>
  </si>
  <si>
    <t>Please enter cost code, code will be populated on the other sheets</t>
  </si>
  <si>
    <t>Please enter vendor code, code will be populated on the other sheets</t>
  </si>
  <si>
    <t>Expenditure Items</t>
  </si>
  <si>
    <t>Please enter the actual amount spent on each item</t>
  </si>
  <si>
    <t>This is the difference between budget and actual</t>
  </si>
  <si>
    <t>Year To Date</t>
  </si>
  <si>
    <t>LOCAL TRAINING INITIATIVE</t>
  </si>
  <si>
    <t>Monthly Claim Form</t>
  </si>
  <si>
    <t>Sub-Total Claim</t>
  </si>
  <si>
    <t>TOTAL PAYABLE</t>
  </si>
  <si>
    <t>Advance Outstanding</t>
  </si>
  <si>
    <t>Vendor No.</t>
  </si>
  <si>
    <t xml:space="preserve">Processed By: </t>
  </si>
  <si>
    <t xml:space="preserve">Approved By: </t>
  </si>
  <si>
    <t xml:space="preserve">Document No. </t>
  </si>
  <si>
    <t>Certification Costs</t>
  </si>
  <si>
    <t>Months</t>
  </si>
  <si>
    <t>(Remaining Budget = Annual Allowable Budget – Amount Claimed to date)</t>
  </si>
  <si>
    <t>Advance</t>
  </si>
  <si>
    <t>Monthly Claim Form Summary</t>
  </si>
  <si>
    <t>Core Staff Costs</t>
  </si>
  <si>
    <t>All costs associated will be calculated automatically and shown here</t>
  </si>
  <si>
    <t>Sub Total Claim</t>
  </si>
  <si>
    <t>Less Advance</t>
  </si>
  <si>
    <t>Total Payable</t>
  </si>
  <si>
    <t>This is the amount to be paid to the LTI</t>
  </si>
  <si>
    <t>Signed</t>
  </si>
  <si>
    <t>The Authorised Signatory, on the claim form, must be a Director of the Company operating the LTI or a Trustee / Authorised Officer of the Friendly Society operating the LTI.</t>
  </si>
  <si>
    <t>Director of Limited Company Operating the LTI</t>
  </si>
  <si>
    <t>Trustee/Authorised officer of Friendly Society operating the LTI</t>
  </si>
  <si>
    <t>Chief Executive of the Limited Company operating the LTI</t>
  </si>
  <si>
    <t>Project Co-Ordinator Local Training Initiative</t>
  </si>
  <si>
    <t xml:space="preserve">Signed: </t>
  </si>
  <si>
    <t>Where LTIs are being run by National Organisations with their own governance structure, the claim form may be signed by the Chief Executive.</t>
  </si>
  <si>
    <t>The Monthly Claim Form is to be signed by the LTI Co-Ordinator</t>
  </si>
  <si>
    <t>The Signatory must be authorised to sign on behalf of the limited company or society or national organisation operating the LTI</t>
  </si>
  <si>
    <t xml:space="preserve"> Co-Ordinator Local Training Initiative</t>
  </si>
  <si>
    <t xml:space="preserve"> Authorised Director of Ltd Company operating LTI / Trustee or Authorised Officer of Friendly Society operating the LTI / Chief Executive of national organisation operating the LTI, authorised to sign on behalf of the national organisation.</t>
  </si>
  <si>
    <t xml:space="preserve">The figures for the current and previous months are added and displayed here. </t>
  </si>
  <si>
    <t>Please Note: A Rounding Error in the region of 0.00003% may appear as the figures are added from Month to Month!</t>
  </si>
  <si>
    <t>This is the value of the Advance which is outstanding and yet to be recouped</t>
  </si>
  <si>
    <t>Please enter the Initial advance provided to the LTI here (This is refunded by local agreement on completion of the programme).</t>
  </si>
  <si>
    <t>Please enter the project budget for each item of expenditure</t>
  </si>
  <si>
    <r>
      <t xml:space="preserve">This Monthly Claim Form has been designed to help the LTI keep track of their expenditure over the life-time of the project. If the LTI is mid-way through a project, ideally they should be encouraged to start at </t>
    </r>
    <r>
      <rPr>
        <b/>
        <i/>
        <sz val="12"/>
        <rFont val="Arial"/>
        <family val="2"/>
      </rPr>
      <t>month 1</t>
    </r>
    <r>
      <rPr>
        <sz val="12"/>
        <rFont val="Arial"/>
        <family val="2"/>
      </rPr>
      <t xml:space="preserve"> and enter the required information, expenditure etc. from the start of the project for each of the months up to the present. This would help them to keep a check on their expenditure, as well as having all their claim forms in one worksheet.</t>
    </r>
  </si>
  <si>
    <r>
      <t>2.</t>
    </r>
    <r>
      <rPr>
        <sz val="7"/>
        <rFont val="Arial"/>
        <family val="2"/>
      </rPr>
      <t xml:space="preserve">      </t>
    </r>
    <r>
      <rPr>
        <sz val="12"/>
        <rFont val="Arial"/>
        <family val="2"/>
      </rPr>
      <t>Enter LTI Details, as normal</t>
    </r>
  </si>
  <si>
    <r>
      <t>6.</t>
    </r>
    <r>
      <rPr>
        <sz val="7"/>
        <rFont val="Arial"/>
        <family val="2"/>
      </rPr>
      <t xml:space="preserve">      </t>
    </r>
    <r>
      <rPr>
        <sz val="12"/>
        <rFont val="Arial"/>
        <family val="2"/>
      </rPr>
      <t xml:space="preserve">The remaining budget and amount being claimed for each of the expenditure items can now be entered under </t>
    </r>
    <r>
      <rPr>
        <b/>
        <i/>
        <sz val="12"/>
        <rFont val="Arial"/>
        <family val="2"/>
      </rPr>
      <t xml:space="preserve">Project and Actual </t>
    </r>
    <r>
      <rPr>
        <sz val="12"/>
        <rFont val="Arial"/>
        <family val="2"/>
      </rPr>
      <t>as normal.</t>
    </r>
  </si>
  <si>
    <t>Project Budget</t>
  </si>
  <si>
    <t>Number of Weeks in Month - Budget Purposes</t>
  </si>
  <si>
    <t>The budget for the month is calculated based on: the project budget / by the duration of the project (Course Duration in weeks) and multiplied by the number of weeks in the month for budgeting purposes</t>
  </si>
  <si>
    <r>
      <t xml:space="preserve">The </t>
    </r>
    <r>
      <rPr>
        <b/>
        <i/>
        <sz val="12"/>
        <rFont val="Arial"/>
        <family val="2"/>
      </rPr>
      <t>Advance,</t>
    </r>
    <r>
      <rPr>
        <sz val="12"/>
        <rFont val="Arial"/>
        <family val="2"/>
      </rPr>
      <t xml:space="preserve"> given to an LTI  is recouped on completion of the programme, if it is intended to recoup part or all of the </t>
    </r>
    <r>
      <rPr>
        <b/>
        <i/>
        <sz val="12"/>
        <rFont val="Arial"/>
        <family val="2"/>
      </rPr>
      <t>Advance</t>
    </r>
    <r>
      <rPr>
        <sz val="12"/>
        <rFont val="Arial"/>
        <family val="2"/>
      </rPr>
      <t>, please enter amount here.</t>
    </r>
  </si>
  <si>
    <t>Director status can be checked at the Company Registration Office. A Trustee / Authorised Officer status can be checked on the Registrar of Friendly Societies.</t>
  </si>
  <si>
    <t>Start Using The Form Mid-Way Through A Project</t>
  </si>
  <si>
    <t>If they decide not to do this and want to start using the claim form the month, then the following actions must be taken:</t>
  </si>
  <si>
    <r>
      <t>1.</t>
    </r>
    <r>
      <rPr>
        <sz val="7"/>
        <rFont val="Arial"/>
        <family val="2"/>
      </rPr>
      <t xml:space="preserve">      </t>
    </r>
    <r>
      <rPr>
        <sz val="12"/>
        <rFont val="Arial"/>
        <family val="2"/>
      </rPr>
      <t xml:space="preserve">Open </t>
    </r>
    <r>
      <rPr>
        <b/>
        <i/>
        <sz val="12"/>
        <rFont val="Arial"/>
        <family val="2"/>
      </rPr>
      <t>Month 1</t>
    </r>
    <r>
      <rPr>
        <sz val="12"/>
        <rFont val="Arial"/>
        <family val="2"/>
      </rPr>
      <t xml:space="preserve"> Claim Form</t>
    </r>
  </si>
  <si>
    <t>Project Duration:</t>
  </si>
  <si>
    <r>
      <t>3.</t>
    </r>
    <r>
      <rPr>
        <sz val="7"/>
        <rFont val="Arial"/>
        <family val="2"/>
      </rPr>
      <t xml:space="preserve">      </t>
    </r>
    <r>
      <rPr>
        <b/>
        <i/>
        <sz val="12"/>
        <rFont val="Arial"/>
        <family val="2"/>
      </rPr>
      <t>Month Ending</t>
    </r>
    <r>
      <rPr>
        <sz val="12"/>
        <rFont val="Arial"/>
        <family val="2"/>
      </rPr>
      <t xml:space="preserve">: Generated automatically based on the </t>
    </r>
    <r>
      <rPr>
        <b/>
        <i/>
        <sz val="12"/>
        <rFont val="Arial"/>
        <family val="2"/>
      </rPr>
      <t>Project Start Date</t>
    </r>
  </si>
  <si>
    <r>
      <t>5.</t>
    </r>
    <r>
      <rPr>
        <sz val="7"/>
        <rFont val="Arial"/>
        <family val="2"/>
      </rPr>
      <t xml:space="preserve">      </t>
    </r>
    <r>
      <rPr>
        <sz val="12"/>
        <rFont val="Arial"/>
        <family val="2"/>
      </rPr>
      <t xml:space="preserve">Select </t>
    </r>
    <r>
      <rPr>
        <b/>
        <i/>
        <sz val="12"/>
        <rFont val="Arial"/>
        <family val="2"/>
      </rPr>
      <t>Project End Date</t>
    </r>
    <r>
      <rPr>
        <sz val="12"/>
        <rFont val="Arial"/>
        <family val="2"/>
      </rPr>
      <t>: Enter the date the project is due to end. The project duration will be calculated automatically.</t>
    </r>
  </si>
  <si>
    <r>
      <t>4.</t>
    </r>
    <r>
      <rPr>
        <sz val="7"/>
        <rFont val="Arial"/>
        <family val="2"/>
      </rPr>
      <t xml:space="preserve">      </t>
    </r>
    <r>
      <rPr>
        <sz val="12"/>
        <rFont val="Arial"/>
        <family val="2"/>
      </rPr>
      <t xml:space="preserve">Select </t>
    </r>
    <r>
      <rPr>
        <b/>
        <i/>
        <sz val="12"/>
        <rFont val="Arial"/>
        <family val="2"/>
      </rPr>
      <t>Project Start Date</t>
    </r>
    <r>
      <rPr>
        <sz val="12"/>
        <rFont val="Arial"/>
        <family val="2"/>
      </rPr>
      <t>: This is: the Monday of the First Week of the month now being claimed.</t>
    </r>
  </si>
  <si>
    <t>Project Start Date</t>
  </si>
  <si>
    <t>Project End Date</t>
  </si>
  <si>
    <t>Project Duration (Wks)</t>
  </si>
  <si>
    <t>Project Duration Weeks</t>
  </si>
  <si>
    <t>The duration of the project will be calculated automatically based on the Project Start and End Dates</t>
  </si>
  <si>
    <t>This Cell shows the Month for which the  claim is being made. It is generated automatically based on the date entered in Project Start Date.</t>
  </si>
  <si>
    <t>Number of Weeks in Month - Budgeting Purposes</t>
  </si>
  <si>
    <t>Project Start Date:</t>
  </si>
  <si>
    <t>Project End date:</t>
  </si>
  <si>
    <t>Certification</t>
  </si>
  <si>
    <t>Project Coordinator Local Training Initiative</t>
  </si>
  <si>
    <r>
      <t>1</t>
    </r>
    <r>
      <rPr>
        <i/>
        <sz val="10"/>
        <rFont val="Arial"/>
        <family val="2"/>
      </rPr>
      <t xml:space="preserve"> Core Staff - As per ETB Rate Sheet</t>
    </r>
  </si>
  <si>
    <t>For ETB Use Only</t>
  </si>
  <si>
    <t>For Finance Use Only</t>
  </si>
  <si>
    <t xml:space="preserve">     (2) that all monies claimed have been spent in accordance with the appropriate Public Procurement Procedures, the LTI Procurement Thresholds issued by the ETB and the Agreement to Collaborate.</t>
  </si>
  <si>
    <t>ETB Officer</t>
  </si>
  <si>
    <t>ETB Manager</t>
  </si>
  <si>
    <r>
      <t xml:space="preserve">Download this form from the TQAS at the </t>
    </r>
    <r>
      <rPr>
        <i/>
        <sz val="14"/>
        <color indexed="10"/>
        <rFont val="Arial"/>
        <family val="2"/>
      </rPr>
      <t xml:space="preserve">start </t>
    </r>
    <r>
      <rPr>
        <sz val="14"/>
        <color indexed="10"/>
        <rFont val="Arial"/>
        <family val="2"/>
      </rPr>
      <t xml:space="preserve">of the LTI, it must be used for the duration of the programme unless otherwise instructed. </t>
    </r>
  </si>
  <si>
    <r>
      <t>This is calculated automatically and is based on the</t>
    </r>
    <r>
      <rPr>
        <b/>
        <sz val="12"/>
        <rFont val="Arial"/>
        <family val="2"/>
      </rPr>
      <t xml:space="preserve"> difference between the calendar week numbers </t>
    </r>
    <r>
      <rPr>
        <sz val="12"/>
        <rFont val="Arial"/>
        <family val="2"/>
      </rPr>
      <t xml:space="preserve">of the start and end dates of each month. </t>
    </r>
  </si>
  <si>
    <t>Note: This spread sheet was created in Office 2019. If you are using an earlier version e.g. MS Office 2003, please upgrade to Office 2019 for full functionality.</t>
  </si>
  <si>
    <t xml:space="preserve">Required: Please enter the Project Start Date, e.g. 23/02/2023 </t>
  </si>
  <si>
    <t>Required: Please enter the Project End Date, e.g. 23/11/2024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</si>
</sst>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.00"/>
    <numFmt numFmtId="165" formatCode="[$-F800]dddd\,\ mmmm\ dd\,\ yyyy"/>
  </numFmts>
  <fonts count="70" x14ac:knownFonts="1">
    <font>
      <sz val="10"/>
      <name val="Arial"/>
    </font>
    <font>
      <b/>
      <sz val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48"/>
      <name val="Arial"/>
      <family val="2"/>
    </font>
    <font>
      <i/>
      <sz val="11"/>
      <name val="Arial"/>
      <family val="2"/>
    </font>
    <font>
      <sz val="11"/>
      <color indexed="48"/>
      <name val="Arial"/>
      <family val="2"/>
    </font>
    <font>
      <sz val="10"/>
      <color indexed="4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sz val="8"/>
      <name val="Arial"/>
      <family val="2"/>
    </font>
    <font>
      <b/>
      <i/>
      <sz val="11"/>
      <color indexed="57"/>
      <name val="Arial"/>
      <family val="2"/>
    </font>
    <font>
      <b/>
      <i/>
      <sz val="11"/>
      <color indexed="10"/>
      <name val="Arial"/>
      <family val="2"/>
    </font>
    <font>
      <i/>
      <sz val="10"/>
      <color indexed="10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vertAlign val="superscript"/>
      <sz val="11"/>
      <color indexed="48"/>
      <name val="Arial"/>
      <family val="2"/>
    </font>
    <font>
      <i/>
      <vertAlign val="superscript"/>
      <sz val="9"/>
      <name val="Arial"/>
      <family val="2"/>
    </font>
    <font>
      <sz val="7"/>
      <name val="Arial"/>
      <family val="2"/>
    </font>
    <font>
      <sz val="10"/>
      <color indexed="57"/>
      <name val="Arial"/>
      <family val="2"/>
    </font>
    <font>
      <sz val="10"/>
      <color indexed="10"/>
      <name val="Arial"/>
      <family val="2"/>
    </font>
    <font>
      <vertAlign val="superscript"/>
      <sz val="11"/>
      <color indexed="48"/>
      <name val="Arial"/>
      <family val="2"/>
    </font>
    <font>
      <sz val="9"/>
      <color indexed="48"/>
      <name val="Arial"/>
      <family val="2"/>
    </font>
    <font>
      <b/>
      <i/>
      <sz val="10"/>
      <name val="Arial"/>
      <family val="2"/>
    </font>
    <font>
      <i/>
      <vertAlign val="superscript"/>
      <sz val="10"/>
      <name val="Arial"/>
      <family val="2"/>
    </font>
    <font>
      <i/>
      <sz val="10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b/>
      <sz val="12"/>
      <color indexed="10"/>
      <name val="Arial"/>
      <family val="2"/>
    </font>
    <font>
      <i/>
      <sz val="9"/>
      <name val="Arial"/>
      <family val="2"/>
    </font>
    <font>
      <b/>
      <sz val="8"/>
      <color indexed="60"/>
      <name val="Arial"/>
      <family val="2"/>
    </font>
    <font>
      <b/>
      <sz val="11"/>
      <color indexed="60"/>
      <name val="Arial"/>
      <family val="2"/>
    </font>
    <font>
      <b/>
      <sz val="9"/>
      <color indexed="60"/>
      <name val="Arial"/>
      <family val="2"/>
    </font>
    <font>
      <b/>
      <i/>
      <sz val="9"/>
      <color indexed="48"/>
      <name val="Arial"/>
      <family val="2"/>
    </font>
    <font>
      <b/>
      <i/>
      <sz val="9"/>
      <name val="Arial"/>
      <family val="2"/>
    </font>
    <font>
      <i/>
      <sz val="9"/>
      <color indexed="48"/>
      <name val="Arial"/>
      <family val="2"/>
    </font>
    <font>
      <b/>
      <i/>
      <sz val="12"/>
      <color indexed="10"/>
      <name val="Arial"/>
      <family val="2"/>
    </font>
    <font>
      <b/>
      <sz val="9"/>
      <color indexed="10"/>
      <name val="Arial"/>
      <family val="2"/>
    </font>
    <font>
      <b/>
      <i/>
      <sz val="10"/>
      <color indexed="10"/>
      <name val="Arial"/>
      <family val="2"/>
    </font>
    <font>
      <b/>
      <sz val="11"/>
      <color indexed="51"/>
      <name val="Arial"/>
      <family val="2"/>
    </font>
    <font>
      <sz val="20"/>
      <name val="Arial"/>
      <family val="2"/>
    </font>
    <font>
      <b/>
      <i/>
      <sz val="12"/>
      <name val="Arial"/>
      <family val="2"/>
    </font>
    <font>
      <sz val="14"/>
      <color indexed="10"/>
      <name val="Arial"/>
      <family val="2"/>
    </font>
    <font>
      <i/>
      <sz val="14"/>
      <color indexed="10"/>
      <name val="Arial"/>
      <family val="2"/>
    </font>
    <font>
      <sz val="11"/>
      <color indexed="48"/>
      <name val="Arial"/>
      <family val="2"/>
    </font>
    <font>
      <sz val="10"/>
      <color indexed="48"/>
      <name val="Arial"/>
      <family val="2"/>
    </font>
    <font>
      <sz val="11"/>
      <color indexed="51"/>
      <name val="Arial"/>
      <family val="2"/>
    </font>
    <font>
      <sz val="10"/>
      <color indexed="62"/>
      <name val="Arial"/>
      <family val="2"/>
    </font>
    <font>
      <sz val="8"/>
      <color indexed="62"/>
      <name val="Arial"/>
      <family val="2"/>
    </font>
    <font>
      <sz val="12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48"/>
      <name val="Arial"/>
      <family val="2"/>
    </font>
    <font>
      <i/>
      <sz val="9"/>
      <color indexed="4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9" fillId="0" borderId="0"/>
  </cellStyleXfs>
  <cellXfs count="343">
    <xf numFmtId="0" fontId="0" fillId="0" borderId="0" xfId="0"/>
    <xf numFmtId="0" fontId="9" fillId="0" borderId="0" xfId="0" applyFont="1"/>
    <xf numFmtId="0" fontId="30" fillId="2" borderId="20" xfId="0" applyFont="1" applyFill="1" applyBorder="1" applyProtection="1">
      <protection locked="0"/>
    </xf>
    <xf numFmtId="0" fontId="42" fillId="2" borderId="3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9" fillId="2" borderId="1" xfId="0" applyFon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164" fontId="8" fillId="3" borderId="1" xfId="0" applyNumberFormat="1" applyFont="1" applyFill="1" applyBorder="1" applyProtection="1">
      <protection locked="0"/>
    </xf>
    <xf numFmtId="164" fontId="8" fillId="0" borderId="1" xfId="0" applyNumberFormat="1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164" fontId="20" fillId="3" borderId="17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Protection="1">
      <protection locked="0"/>
    </xf>
    <xf numFmtId="14" fontId="2" fillId="3" borderId="1" xfId="0" applyNumberFormat="1" applyFont="1" applyFill="1" applyBorder="1" applyProtection="1">
      <protection locked="0"/>
    </xf>
    <xf numFmtId="14" fontId="2" fillId="3" borderId="1" xfId="0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/>
    <xf numFmtId="0" fontId="8" fillId="0" borderId="0" xfId="0" applyFont="1"/>
    <xf numFmtId="0" fontId="0" fillId="4" borderId="0" xfId="0" applyFill="1"/>
    <xf numFmtId="165" fontId="8" fillId="0" borderId="0" xfId="0" applyNumberFormat="1" applyFont="1"/>
    <xf numFmtId="2" fontId="8" fillId="0" borderId="0" xfId="0" applyNumberFormat="1" applyFont="1"/>
    <xf numFmtId="14" fontId="8" fillId="0" borderId="0" xfId="0" applyNumberFormat="1" applyFont="1"/>
    <xf numFmtId="164" fontId="30" fillId="2" borderId="1" xfId="0" applyNumberFormat="1" applyFont="1" applyFill="1" applyBorder="1" applyProtection="1">
      <protection locked="0"/>
    </xf>
    <xf numFmtId="0" fontId="29" fillId="3" borderId="0" xfId="0" applyFont="1" applyFill="1" applyAlignment="1">
      <alignment horizontal="left" vertical="center"/>
    </xf>
    <xf numFmtId="0" fontId="9" fillId="4" borderId="0" xfId="0" applyFont="1" applyFill="1"/>
    <xf numFmtId="0" fontId="2" fillId="3" borderId="0" xfId="0" applyFont="1" applyFill="1"/>
    <xf numFmtId="0" fontId="30" fillId="3" borderId="0" xfId="0" applyFont="1" applyFill="1"/>
    <xf numFmtId="0" fontId="30" fillId="3" borderId="0" xfId="0" applyFont="1" applyFill="1" applyAlignment="1">
      <alignment horizontal="right"/>
    </xf>
    <xf numFmtId="0" fontId="30" fillId="3" borderId="20" xfId="0" applyFont="1" applyFill="1" applyBorder="1"/>
    <xf numFmtId="0" fontId="30" fillId="3" borderId="0" xfId="0" applyFont="1" applyFill="1" applyAlignment="1">
      <alignment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20" xfId="0" applyFont="1" applyFill="1" applyBorder="1" applyAlignment="1">
      <alignment horizontal="right"/>
    </xf>
    <xf numFmtId="0" fontId="33" fillId="3" borderId="15" xfId="0" applyFont="1" applyFill="1" applyBorder="1"/>
    <xf numFmtId="0" fontId="33" fillId="3" borderId="0" xfId="0" applyFont="1" applyFill="1"/>
    <xf numFmtId="0" fontId="2" fillId="3" borderId="0" xfId="0" applyFont="1" applyFill="1" applyAlignment="1">
      <alignment horizontal="left"/>
    </xf>
    <xf numFmtId="0" fontId="0" fillId="3" borderId="23" xfId="0" applyFill="1" applyBorder="1"/>
    <xf numFmtId="0" fontId="30" fillId="3" borderId="15" xfId="0" applyFont="1" applyFill="1" applyBorder="1"/>
    <xf numFmtId="0" fontId="0" fillId="3" borderId="0" xfId="0" applyFill="1"/>
    <xf numFmtId="0" fontId="30" fillId="3" borderId="23" xfId="0" applyFont="1" applyFill="1" applyBorder="1"/>
    <xf numFmtId="0" fontId="2" fillId="3" borderId="15" xfId="0" applyFont="1" applyFill="1" applyBorder="1"/>
    <xf numFmtId="0" fontId="2" fillId="3" borderId="23" xfId="0" applyFont="1" applyFill="1" applyBorder="1"/>
    <xf numFmtId="0" fontId="3" fillId="3" borderId="0" xfId="0" applyFont="1" applyFill="1"/>
    <xf numFmtId="0" fontId="3" fillId="3" borderId="12" xfId="0" applyFont="1" applyFill="1" applyBorder="1"/>
    <xf numFmtId="0" fontId="0" fillId="3" borderId="7" xfId="0" applyFill="1" applyBorder="1"/>
    <xf numFmtId="0" fontId="0" fillId="3" borderId="12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29" fillId="3" borderId="7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67" fillId="0" borderId="0" xfId="0" applyFont="1" applyProtection="1">
      <protection locked="0"/>
    </xf>
    <xf numFmtId="0" fontId="68" fillId="0" borderId="0" xfId="0" applyFont="1" applyAlignment="1" applyProtection="1">
      <alignment horizontal="left" vertical="center"/>
      <protection locked="0"/>
    </xf>
    <xf numFmtId="0" fontId="64" fillId="4" borderId="0" xfId="0" applyFont="1" applyFill="1" applyProtection="1">
      <protection locked="0"/>
    </xf>
    <xf numFmtId="0" fontId="64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53" fillId="0" borderId="0" xfId="0" applyFont="1" applyProtection="1">
      <protection locked="0"/>
    </xf>
    <xf numFmtId="0" fontId="49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2" borderId="15" xfId="0" applyFont="1" applyFill="1" applyBorder="1" applyAlignment="1">
      <alignment horizontal="center"/>
    </xf>
    <xf numFmtId="0" fontId="0" fillId="2" borderId="16" xfId="0" applyFill="1" applyBorder="1"/>
    <xf numFmtId="0" fontId="3" fillId="2" borderId="1" xfId="0" applyFont="1" applyFill="1" applyBorder="1"/>
    <xf numFmtId="0" fontId="3" fillId="2" borderId="2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0" fillId="0" borderId="5" xfId="0" applyBorder="1"/>
    <xf numFmtId="0" fontId="2" fillId="0" borderId="6" xfId="0" applyFont="1" applyBorder="1"/>
    <xf numFmtId="0" fontId="5" fillId="0" borderId="7" xfId="0" applyFont="1" applyBorder="1"/>
    <xf numFmtId="0" fontId="34" fillId="0" borderId="0" xfId="0" applyFont="1"/>
    <xf numFmtId="0" fontId="6" fillId="0" borderId="7" xfId="0" applyFont="1" applyBorder="1"/>
    <xf numFmtId="0" fontId="38" fillId="0" borderId="0" xfId="0" applyFont="1"/>
    <xf numFmtId="0" fontId="6" fillId="0" borderId="9" xfId="0" applyFont="1" applyBorder="1"/>
    <xf numFmtId="0" fontId="34" fillId="0" borderId="10" xfId="0" applyFont="1" applyBorder="1"/>
    <xf numFmtId="0" fontId="34" fillId="0" borderId="5" xfId="0" applyFont="1" applyBorder="1"/>
    <xf numFmtId="0" fontId="35" fillId="0" borderId="7" xfId="0" applyFont="1" applyBorder="1"/>
    <xf numFmtId="0" fontId="39" fillId="0" borderId="0" xfId="0" applyFont="1"/>
    <xf numFmtId="0" fontId="2" fillId="0" borderId="9" xfId="0" applyFont="1" applyBorder="1"/>
    <xf numFmtId="0" fontId="38" fillId="0" borderId="5" xfId="0" applyFont="1" applyBorder="1"/>
    <xf numFmtId="0" fontId="6" fillId="0" borderId="7" xfId="0" applyFont="1" applyBorder="1" applyAlignment="1">
      <alignment wrapText="1"/>
    </xf>
    <xf numFmtId="0" fontId="38" fillId="0" borderId="0" xfId="0" applyFont="1" applyAlignment="1">
      <alignment vertical="center"/>
    </xf>
    <xf numFmtId="0" fontId="4" fillId="0" borderId="7" xfId="0" applyFont="1" applyBorder="1"/>
    <xf numFmtId="0" fontId="2" fillId="0" borderId="7" xfId="0" applyFont="1" applyBorder="1"/>
    <xf numFmtId="0" fontId="10" fillId="0" borderId="7" xfId="0" applyFont="1" applyBorder="1"/>
    <xf numFmtId="0" fontId="40" fillId="0" borderId="0" xfId="0" applyFont="1"/>
    <xf numFmtId="0" fontId="0" fillId="0" borderId="9" xfId="0" applyBorder="1"/>
    <xf numFmtId="0" fontId="56" fillId="0" borderId="7" xfId="0" applyFont="1" applyBorder="1"/>
    <xf numFmtId="0" fontId="57" fillId="0" borderId="0" xfId="0" applyFont="1"/>
    <xf numFmtId="0" fontId="12" fillId="0" borderId="4" xfId="0" applyFont="1" applyBorder="1"/>
    <xf numFmtId="0" fontId="12" fillId="0" borderId="5" xfId="0" applyFont="1" applyBorder="1"/>
    <xf numFmtId="0" fontId="2" fillId="0" borderId="0" xfId="0" applyFont="1"/>
    <xf numFmtId="0" fontId="13" fillId="0" borderId="7" xfId="0" applyFont="1" applyBorder="1"/>
    <xf numFmtId="0" fontId="13" fillId="0" borderId="0" xfId="0" applyFont="1"/>
    <xf numFmtId="0" fontId="13" fillId="0" borderId="9" xfId="0" applyFont="1" applyBorder="1"/>
    <xf numFmtId="0" fontId="13" fillId="0" borderId="10" xfId="0" applyFont="1" applyBorder="1"/>
    <xf numFmtId="0" fontId="25" fillId="0" borderId="0" xfId="0" applyFont="1"/>
    <xf numFmtId="164" fontId="50" fillId="0" borderId="1" xfId="0" applyNumberFormat="1" applyFont="1" applyBorder="1"/>
    <xf numFmtId="164" fontId="8" fillId="0" borderId="10" xfId="0" applyNumberFormat="1" applyFont="1" applyBorder="1"/>
    <xf numFmtId="164" fontId="8" fillId="0" borderId="5" xfId="0" applyNumberFormat="1" applyFont="1" applyBorder="1"/>
    <xf numFmtId="164" fontId="50" fillId="0" borderId="10" xfId="0" applyNumberFormat="1" applyFont="1" applyBorder="1"/>
    <xf numFmtId="164" fontId="50" fillId="0" borderId="5" xfId="0" applyNumberFormat="1" applyFont="1" applyBorder="1"/>
    <xf numFmtId="164" fontId="8" fillId="0" borderId="0" xfId="0" applyNumberFormat="1" applyFont="1"/>
    <xf numFmtId="164" fontId="52" fillId="0" borderId="1" xfId="0" applyNumberFormat="1" applyFont="1" applyBorder="1"/>
    <xf numFmtId="164" fontId="11" fillId="0" borderId="0" xfId="0" applyNumberFormat="1" applyFont="1"/>
    <xf numFmtId="0" fontId="8" fillId="0" borderId="10" xfId="0" applyFont="1" applyBorder="1"/>
    <xf numFmtId="164" fontId="58" fillId="0" borderId="1" xfId="0" applyNumberFormat="1" applyFont="1" applyBorder="1"/>
    <xf numFmtId="164" fontId="55" fillId="0" borderId="1" xfId="0" applyNumberFormat="1" applyFont="1" applyBorder="1"/>
    <xf numFmtId="164" fontId="14" fillId="0" borderId="10" xfId="0" applyNumberFormat="1" applyFont="1" applyBorder="1"/>
    <xf numFmtId="164" fontId="14" fillId="0" borderId="0" xfId="0" applyNumberFormat="1" applyFont="1"/>
    <xf numFmtId="164" fontId="8" fillId="0" borderId="8" xfId="0" applyNumberFormat="1" applyFont="1" applyBorder="1"/>
    <xf numFmtId="164" fontId="8" fillId="0" borderId="11" xfId="0" applyNumberFormat="1" applyFont="1" applyBorder="1"/>
    <xf numFmtId="0" fontId="8" fillId="0" borderId="5" xfId="0" applyFont="1" applyBorder="1"/>
    <xf numFmtId="164" fontId="8" fillId="0" borderId="6" xfId="0" applyNumberFormat="1" applyFont="1" applyBorder="1"/>
    <xf numFmtId="164" fontId="7" fillId="0" borderId="1" xfId="0" applyNumberFormat="1" applyFont="1" applyBorder="1"/>
    <xf numFmtId="164" fontId="7" fillId="0" borderId="8" xfId="0" applyNumberFormat="1" applyFont="1" applyBorder="1"/>
    <xf numFmtId="164" fontId="50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164" fontId="7" fillId="0" borderId="8" xfId="0" applyNumberFormat="1" applyFont="1" applyBorder="1" applyAlignment="1">
      <alignment horizontal="right" vertical="center"/>
    </xf>
    <xf numFmtId="164" fontId="8" fillId="0" borderId="12" xfId="0" applyNumberFormat="1" applyFont="1" applyBorder="1"/>
    <xf numFmtId="0" fontId="11" fillId="0" borderId="0" xfId="0" applyFont="1"/>
    <xf numFmtId="164" fontId="11" fillId="0" borderId="12" xfId="0" applyNumberFormat="1" applyFont="1" applyBorder="1"/>
    <xf numFmtId="0" fontId="8" fillId="0" borderId="11" xfId="0" applyFont="1" applyBorder="1"/>
    <xf numFmtId="164" fontId="20" fillId="0" borderId="17" xfId="0" applyNumberFormat="1" applyFont="1" applyBorder="1"/>
    <xf numFmtId="164" fontId="20" fillId="0" borderId="22" xfId="0" applyNumberFormat="1" applyFont="1" applyBorder="1"/>
    <xf numFmtId="164" fontId="55" fillId="0" borderId="8" xfId="0" applyNumberFormat="1" applyFont="1" applyBorder="1"/>
    <xf numFmtId="164" fontId="14" fillId="0" borderId="11" xfId="0" applyNumberFormat="1" applyFont="1" applyBorder="1"/>
    <xf numFmtId="0" fontId="50" fillId="0" borderId="10" xfId="0" applyFont="1" applyBorder="1"/>
    <xf numFmtId="0" fontId="50" fillId="0" borderId="5" xfId="0" applyFont="1" applyBorder="1"/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/>
    </xf>
    <xf numFmtId="0" fontId="24" fillId="0" borderId="0" xfId="0" applyFont="1"/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8" fillId="0" borderId="20" xfId="0" applyFont="1" applyBorder="1"/>
    <xf numFmtId="0" fontId="31" fillId="0" borderId="18" xfId="0" applyFont="1" applyBorder="1" applyAlignment="1">
      <alignment horizontal="left"/>
    </xf>
    <xf numFmtId="0" fontId="3" fillId="0" borderId="3" xfId="0" applyFont="1" applyBorder="1"/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wrapText="1"/>
    </xf>
    <xf numFmtId="0" fontId="43" fillId="2" borderId="1" xfId="0" applyFont="1" applyFill="1" applyBorder="1" applyAlignment="1">
      <alignment horizontal="center" wrapText="1"/>
    </xf>
    <xf numFmtId="0" fontId="30" fillId="0" borderId="2" xfId="0" applyFont="1" applyBorder="1"/>
    <xf numFmtId="0" fontId="30" fillId="0" borderId="3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1" fillId="0" borderId="13" xfId="0" applyFont="1" applyBorder="1" applyAlignment="1">
      <alignment horizontal="left"/>
    </xf>
    <xf numFmtId="0" fontId="30" fillId="0" borderId="13" xfId="0" applyFont="1" applyBorder="1"/>
    <xf numFmtId="0" fontId="30" fillId="0" borderId="14" xfId="0" applyFont="1" applyBorder="1" applyAlignment="1">
      <alignment horizontal="center"/>
    </xf>
    <xf numFmtId="0" fontId="30" fillId="0" borderId="15" xfId="0" applyFont="1" applyBorder="1" applyAlignment="1">
      <alignment horizontal="left"/>
    </xf>
    <xf numFmtId="0" fontId="30" fillId="0" borderId="0" xfId="0" applyFont="1"/>
    <xf numFmtId="0" fontId="30" fillId="0" borderId="15" xfId="0" applyFont="1" applyBorder="1"/>
    <xf numFmtId="0" fontId="30" fillId="0" borderId="0" xfId="0" applyFont="1" applyAlignment="1">
      <alignment horizontal="left"/>
    </xf>
    <xf numFmtId="0" fontId="30" fillId="0" borderId="16" xfId="0" applyFont="1" applyBorder="1" applyAlignment="1">
      <alignment horizontal="center"/>
    </xf>
    <xf numFmtId="0" fontId="30" fillId="0" borderId="16" xfId="0" applyFont="1" applyBorder="1"/>
    <xf numFmtId="164" fontId="30" fillId="0" borderId="0" xfId="0" applyNumberFormat="1" applyFont="1"/>
    <xf numFmtId="0" fontId="30" fillId="0" borderId="19" xfId="0" applyFont="1" applyBorder="1"/>
    <xf numFmtId="0" fontId="30" fillId="0" borderId="20" xfId="0" applyFont="1" applyBorder="1"/>
    <xf numFmtId="0" fontId="30" fillId="0" borderId="19" xfId="0" applyFont="1" applyBorder="1" applyAlignment="1">
      <alignment horizontal="left"/>
    </xf>
    <xf numFmtId="0" fontId="30" fillId="0" borderId="20" xfId="0" applyFont="1" applyBorder="1" applyAlignment="1">
      <alignment horizontal="left"/>
    </xf>
    <xf numFmtId="0" fontId="2" fillId="0" borderId="2" xfId="0" applyFont="1" applyBorder="1"/>
    <xf numFmtId="0" fontId="30" fillId="0" borderId="3" xfId="0" applyFont="1" applyBorder="1" applyAlignment="1">
      <alignment horizontal="left"/>
    </xf>
    <xf numFmtId="0" fontId="30" fillId="0" borderId="1" xfId="0" applyFont="1" applyBorder="1" applyAlignment="1">
      <alignment horizontal="right"/>
    </xf>
    <xf numFmtId="0" fontId="51" fillId="0" borderId="2" xfId="0" applyFont="1" applyBorder="1"/>
    <xf numFmtId="0" fontId="54" fillId="0" borderId="19" xfId="0" applyFont="1" applyBorder="1"/>
    <xf numFmtId="0" fontId="54" fillId="0" borderId="20" xfId="0" applyFont="1" applyBorder="1"/>
    <xf numFmtId="0" fontId="30" fillId="0" borderId="17" xfId="0" applyFont="1" applyBorder="1"/>
    <xf numFmtId="0" fontId="41" fillId="2" borderId="19" xfId="0" applyFont="1" applyFill="1" applyBorder="1"/>
    <xf numFmtId="0" fontId="41" fillId="2" borderId="2" xfId="0" applyFont="1" applyFill="1" applyBorder="1"/>
    <xf numFmtId="0" fontId="49" fillId="0" borderId="0" xfId="0" applyFont="1"/>
    <xf numFmtId="0" fontId="30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30" fillId="0" borderId="0" xfId="0" applyFont="1" applyAlignment="1">
      <alignment vertical="top"/>
    </xf>
    <xf numFmtId="164" fontId="2" fillId="0" borderId="0" xfId="0" applyNumberFormat="1" applyFont="1" applyAlignment="1">
      <alignment horizontal="center"/>
    </xf>
    <xf numFmtId="0" fontId="52" fillId="0" borderId="0" xfId="0" applyFont="1"/>
    <xf numFmtId="164" fontId="50" fillId="0" borderId="0" xfId="0" applyNumberFormat="1" applyFont="1"/>
    <xf numFmtId="0" fontId="6" fillId="0" borderId="7" xfId="0" applyFont="1" applyBorder="1" applyAlignment="1">
      <alignment horizontal="left" vertical="center" wrapText="1"/>
    </xf>
    <xf numFmtId="0" fontId="50" fillId="0" borderId="7" xfId="0" applyFont="1" applyBorder="1"/>
    <xf numFmtId="164" fontId="58" fillId="0" borderId="17" xfId="0" applyNumberFormat="1" applyFont="1" applyBorder="1"/>
    <xf numFmtId="164" fontId="21" fillId="0" borderId="1" xfId="0" applyNumberFormat="1" applyFont="1" applyBorder="1"/>
    <xf numFmtId="164" fontId="50" fillId="0" borderId="8" xfId="0" applyNumberFormat="1" applyFont="1" applyBorder="1"/>
    <xf numFmtId="164" fontId="52" fillId="0" borderId="0" xfId="0" applyNumberFormat="1" applyFont="1"/>
    <xf numFmtId="0" fontId="50" fillId="0" borderId="0" xfId="0" applyFont="1"/>
    <xf numFmtId="164" fontId="52" fillId="0" borderId="12" xfId="0" applyNumberFormat="1" applyFont="1" applyBorder="1"/>
    <xf numFmtId="164" fontId="50" fillId="0" borderId="8" xfId="0" applyNumberFormat="1" applyFont="1" applyBorder="1" applyAlignment="1">
      <alignment horizontal="right" vertical="center"/>
    </xf>
    <xf numFmtId="0" fontId="8" fillId="0" borderId="12" xfId="0" applyFont="1" applyBorder="1"/>
    <xf numFmtId="164" fontId="58" fillId="0" borderId="22" xfId="0" applyNumberFormat="1" applyFont="1" applyBorder="1"/>
    <xf numFmtId="164" fontId="21" fillId="0" borderId="8" xfId="0" applyNumberFormat="1" applyFont="1" applyBorder="1"/>
    <xf numFmtId="0" fontId="3" fillId="0" borderId="2" xfId="0" applyFont="1" applyBorder="1"/>
    <xf numFmtId="0" fontId="49" fillId="0" borderId="7" xfId="0" applyFont="1" applyBorder="1"/>
    <xf numFmtId="164" fontId="49" fillId="0" borderId="1" xfId="0" applyNumberFormat="1" applyFont="1" applyBorder="1"/>
    <xf numFmtId="164" fontId="59" fillId="0" borderId="1" xfId="0" applyNumberFormat="1" applyFont="1" applyBorder="1"/>
    <xf numFmtId="164" fontId="52" fillId="0" borderId="8" xfId="0" applyNumberFormat="1" applyFont="1" applyBorder="1"/>
    <xf numFmtId="164" fontId="59" fillId="0" borderId="8" xfId="0" applyNumberFormat="1" applyFont="1" applyBorder="1"/>
    <xf numFmtId="164" fontId="50" fillId="0" borderId="12" xfId="0" applyNumberFormat="1" applyFont="1" applyBorder="1"/>
    <xf numFmtId="164" fontId="50" fillId="0" borderId="6" xfId="0" applyNumberFormat="1" applyFont="1" applyBorder="1"/>
    <xf numFmtId="0" fontId="8" fillId="0" borderId="7" xfId="0" applyFont="1" applyBorder="1"/>
    <xf numFmtId="0" fontId="6" fillId="0" borderId="7" xfId="0" applyFont="1" applyBorder="1" applyAlignment="1">
      <alignment horizontal="left" wrapText="1"/>
    </xf>
    <xf numFmtId="164" fontId="7" fillId="0" borderId="0" xfId="0" applyNumberFormat="1" applyFont="1"/>
    <xf numFmtId="164" fontId="7" fillId="0" borderId="12" xfId="0" applyNumberFormat="1" applyFont="1" applyBorder="1"/>
    <xf numFmtId="0" fontId="3" fillId="0" borderId="3" xfId="0" applyFont="1" applyBorder="1" applyAlignment="1">
      <alignment vertical="center"/>
    </xf>
    <xf numFmtId="0" fontId="30" fillId="3" borderId="0" xfId="0" applyFont="1" applyFill="1" applyAlignment="1">
      <alignment horizontal="left" vertical="center" wrapText="1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64" fontId="55" fillId="0" borderId="1" xfId="0" applyNumberFormat="1" applyFont="1" applyBorder="1" applyProtection="1">
      <protection locked="0"/>
    </xf>
    <xf numFmtId="0" fontId="29" fillId="3" borderId="10" xfId="0" applyFont="1" applyFill="1" applyBorder="1" applyAlignment="1">
      <alignment horizontal="left" vertical="center"/>
    </xf>
    <xf numFmtId="164" fontId="30" fillId="0" borderId="2" xfId="0" applyNumberFormat="1" applyFont="1" applyBorder="1" applyAlignment="1">
      <alignment horizontal="right"/>
    </xf>
    <xf numFmtId="164" fontId="30" fillId="0" borderId="25" xfId="0" applyNumberFormat="1" applyFont="1" applyBorder="1" applyAlignment="1">
      <alignment horizontal="right"/>
    </xf>
    <xf numFmtId="0" fontId="29" fillId="3" borderId="9" xfId="0" applyFont="1" applyFill="1" applyBorder="1" applyAlignment="1">
      <alignment horizontal="left" vertical="center"/>
    </xf>
    <xf numFmtId="0" fontId="30" fillId="3" borderId="0" xfId="0" applyFont="1" applyFill="1" applyAlignment="1">
      <alignment horizontal="left" vertical="center" wrapText="1"/>
    </xf>
    <xf numFmtId="0" fontId="15" fillId="3" borderId="18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29" fillId="3" borderId="13" xfId="0" applyFont="1" applyFill="1" applyBorder="1"/>
    <xf numFmtId="0" fontId="29" fillId="3" borderId="0" xfId="0" applyFont="1" applyFill="1"/>
    <xf numFmtId="0" fontId="29" fillId="3" borderId="23" xfId="0" applyFont="1" applyFill="1" applyBorder="1"/>
    <xf numFmtId="0" fontId="2" fillId="3" borderId="27" xfId="0" applyFont="1" applyFill="1" applyBorder="1" applyAlignment="1">
      <alignment horizontal="left"/>
    </xf>
    <xf numFmtId="0" fontId="0" fillId="3" borderId="28" xfId="0" applyFill="1" applyBorder="1"/>
    <xf numFmtId="0" fontId="2" fillId="3" borderId="0" xfId="0" applyFont="1" applyFill="1" applyAlignment="1">
      <alignment horizontal="center"/>
    </xf>
    <xf numFmtId="0" fontId="29" fillId="3" borderId="10" xfId="0" applyFont="1" applyFill="1" applyBorder="1" applyAlignment="1">
      <alignment horizontal="left"/>
    </xf>
    <xf numFmtId="0" fontId="30" fillId="3" borderId="0" xfId="0" applyFont="1" applyFill="1" applyAlignment="1">
      <alignment horizontal="left" vertical="center"/>
    </xf>
    <xf numFmtId="0" fontId="60" fillId="3" borderId="4" xfId="0" applyFont="1" applyFill="1" applyBorder="1" applyAlignment="1">
      <alignment horizontal="center"/>
    </xf>
    <xf numFmtId="0" fontId="60" fillId="3" borderId="5" xfId="0" applyFont="1" applyFill="1" applyBorder="1" applyAlignment="1">
      <alignment horizontal="center"/>
    </xf>
    <xf numFmtId="0" fontId="60" fillId="3" borderId="6" xfId="0" applyFont="1" applyFill="1" applyBorder="1" applyAlignment="1">
      <alignment horizontal="center"/>
    </xf>
    <xf numFmtId="0" fontId="30" fillId="3" borderId="0" xfId="0" applyFont="1" applyFill="1" applyAlignment="1">
      <alignment horizontal="left"/>
    </xf>
    <xf numFmtId="0" fontId="30" fillId="0" borderId="0" xfId="0" applyFont="1" applyAlignment="1">
      <alignment horizontal="left" vertical="top" wrapText="1"/>
    </xf>
    <xf numFmtId="164" fontId="30" fillId="0" borderId="18" xfId="0" applyNumberFormat="1" applyFont="1" applyBorder="1" applyAlignment="1">
      <alignment horizontal="center"/>
    </xf>
    <xf numFmtId="164" fontId="30" fillId="0" borderId="21" xfId="0" applyNumberFormat="1" applyFont="1" applyBorder="1" applyAlignment="1">
      <alignment horizontal="center"/>
    </xf>
    <xf numFmtId="164" fontId="54" fillId="0" borderId="2" xfId="0" applyNumberFormat="1" applyFont="1" applyBorder="1" applyAlignment="1">
      <alignment horizontal="right"/>
    </xf>
    <xf numFmtId="164" fontId="54" fillId="0" borderId="25" xfId="0" applyNumberFormat="1" applyFont="1" applyBorder="1" applyAlignment="1">
      <alignment horizontal="right"/>
    </xf>
    <xf numFmtId="164" fontId="49" fillId="0" borderId="2" xfId="0" applyNumberFormat="1" applyFont="1" applyBorder="1" applyAlignment="1">
      <alignment horizontal="right"/>
    </xf>
    <xf numFmtId="0" fontId="49" fillId="0" borderId="25" xfId="0" applyFont="1" applyBorder="1" applyAlignment="1">
      <alignment horizontal="right"/>
    </xf>
    <xf numFmtId="0" fontId="2" fillId="3" borderId="1" xfId="0" applyFont="1" applyFill="1" applyBorder="1" applyAlignment="1">
      <alignment horizontal="right" vertical="center"/>
    </xf>
    <xf numFmtId="164" fontId="30" fillId="0" borderId="19" xfId="0" applyNumberFormat="1" applyFont="1" applyBorder="1" applyAlignment="1">
      <alignment horizontal="right"/>
    </xf>
    <xf numFmtId="164" fontId="30" fillId="0" borderId="26" xfId="0" applyNumberFormat="1" applyFont="1" applyBorder="1" applyAlignment="1">
      <alignment horizontal="right"/>
    </xf>
    <xf numFmtId="0" fontId="25" fillId="0" borderId="0" xfId="0" applyFont="1" applyAlignment="1">
      <alignment horizontal="left" wrapText="1"/>
    </xf>
    <xf numFmtId="14" fontId="63" fillId="0" borderId="20" xfId="0" applyNumberFormat="1" applyFont="1" applyBorder="1" applyAlignment="1">
      <alignment horizontal="center" vertical="center"/>
    </xf>
    <xf numFmtId="0" fontId="27" fillId="0" borderId="18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3" xfId="0" applyFont="1" applyBorder="1"/>
    <xf numFmtId="0" fontId="28" fillId="0" borderId="21" xfId="0" applyFont="1" applyBorder="1"/>
    <xf numFmtId="0" fontId="43" fillId="2" borderId="2" xfId="0" applyFont="1" applyFill="1" applyBorder="1" applyAlignment="1">
      <alignment horizontal="center"/>
    </xf>
    <xf numFmtId="0" fontId="43" fillId="2" borderId="25" xfId="0" applyFont="1" applyFill="1" applyBorder="1" applyAlignment="1">
      <alignment horizontal="center"/>
    </xf>
    <xf numFmtId="164" fontId="30" fillId="0" borderId="19" xfId="0" applyNumberFormat="1" applyFont="1" applyBorder="1" applyAlignment="1">
      <alignment horizontal="center"/>
    </xf>
    <xf numFmtId="164" fontId="30" fillId="0" borderId="26" xfId="0" applyNumberFormat="1" applyFont="1" applyBorder="1" applyAlignment="1">
      <alignment horizontal="center"/>
    </xf>
    <xf numFmtId="164" fontId="30" fillId="0" borderId="18" xfId="0" applyNumberFormat="1" applyFont="1" applyBorder="1" applyAlignment="1">
      <alignment horizontal="right"/>
    </xf>
    <xf numFmtId="164" fontId="30" fillId="0" borderId="21" xfId="0" applyNumberFormat="1" applyFont="1" applyBorder="1" applyAlignment="1">
      <alignment horizontal="right"/>
    </xf>
    <xf numFmtId="0" fontId="3" fillId="2" borderId="16" xfId="0" applyFont="1" applyFill="1" applyBorder="1" applyAlignment="1">
      <alignment horizontal="center"/>
    </xf>
    <xf numFmtId="0" fontId="0" fillId="0" borderId="16" xfId="0" applyBorder="1"/>
    <xf numFmtId="0" fontId="1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3" fillId="2" borderId="2" xfId="0" applyFont="1" applyFill="1" applyBorder="1" applyAlignment="1">
      <alignment horizontal="center"/>
    </xf>
    <xf numFmtId="0" fontId="0" fillId="0" borderId="3" xfId="0" applyBorder="1"/>
    <xf numFmtId="0" fontId="0" fillId="0" borderId="25" xfId="0" applyBorder="1"/>
    <xf numFmtId="164" fontId="2" fillId="3" borderId="2" xfId="0" applyNumberFormat="1" applyFont="1" applyFill="1" applyBorder="1" applyAlignment="1">
      <alignment horizontal="right" vertical="center"/>
    </xf>
    <xf numFmtId="164" fontId="2" fillId="3" borderId="25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/>
    </xf>
    <xf numFmtId="0" fontId="0" fillId="0" borderId="20" xfId="0" applyBorder="1"/>
    <xf numFmtId="0" fontId="0" fillId="0" borderId="26" xfId="0" applyBorder="1"/>
    <xf numFmtId="0" fontId="1" fillId="3" borderId="20" xfId="0" applyFont="1" applyFill="1" applyBorder="1" applyAlignment="1">
      <alignment horizont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2" fillId="3" borderId="25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5" xfId="0" applyBorder="1" applyAlignment="1">
      <alignment vertical="center"/>
    </xf>
    <xf numFmtId="0" fontId="30" fillId="0" borderId="0" xfId="0" applyFont="1" applyAlignment="1">
      <alignment horizontal="left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/>
    </xf>
    <xf numFmtId="0" fontId="0" fillId="3" borderId="25" xfId="0" applyFill="1" applyBorder="1"/>
    <xf numFmtId="164" fontId="2" fillId="3" borderId="2" xfId="0" applyNumberFormat="1" applyFont="1" applyFill="1" applyBorder="1" applyAlignment="1" applyProtection="1">
      <alignment horizontal="right" vertical="center"/>
      <protection locked="0"/>
    </xf>
    <xf numFmtId="164" fontId="2" fillId="3" borderId="25" xfId="0" applyNumberFormat="1" applyFont="1" applyFill="1" applyBorder="1" applyAlignment="1" applyProtection="1">
      <alignment horizontal="right" vertical="center"/>
      <protection locked="0"/>
    </xf>
    <xf numFmtId="0" fontId="3" fillId="3" borderId="18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6" xfId="0" applyBorder="1" applyAlignment="1">
      <alignment vertical="center"/>
    </xf>
    <xf numFmtId="0" fontId="29" fillId="3" borderId="0" xfId="0" applyFont="1" applyFill="1" applyAlignment="1">
      <alignment horizontal="left" vertical="center" wrapText="1"/>
    </xf>
    <xf numFmtId="0" fontId="29" fillId="3" borderId="12" xfId="0" applyFont="1" applyFill="1" applyBorder="1" applyAlignment="1">
      <alignment horizontal="left" vertical="center" wrapText="1"/>
    </xf>
    <xf numFmtId="0" fontId="30" fillId="3" borderId="12" xfId="0" applyFont="1" applyFill="1" applyBorder="1" applyAlignment="1">
      <alignment horizontal="left" vertical="center" wrapText="1"/>
    </xf>
    <xf numFmtId="0" fontId="29" fillId="3" borderId="7" xfId="0" applyFont="1" applyFill="1" applyBorder="1" applyAlignment="1">
      <alignment horizontal="left" vertical="center"/>
    </xf>
    <xf numFmtId="0" fontId="29" fillId="3" borderId="0" xfId="0" applyFont="1" applyFill="1" applyAlignment="1">
      <alignment horizontal="left" vertical="center"/>
    </xf>
    <xf numFmtId="0" fontId="46" fillId="8" borderId="9" xfId="0" applyFont="1" applyFill="1" applyBorder="1" applyAlignment="1">
      <alignment horizontal="center" vertical="center"/>
    </xf>
    <xf numFmtId="0" fontId="46" fillId="8" borderId="10" xfId="0" applyFont="1" applyFill="1" applyBorder="1" applyAlignment="1">
      <alignment horizontal="center" vertical="center"/>
    </xf>
    <xf numFmtId="0" fontId="46" fillId="8" borderId="11" xfId="0" applyFont="1" applyFill="1" applyBorder="1" applyAlignment="1">
      <alignment horizontal="center" vertical="center"/>
    </xf>
    <xf numFmtId="0" fontId="63" fillId="7" borderId="31" xfId="0" applyFont="1" applyFill="1" applyBorder="1" applyAlignment="1">
      <alignment horizontal="center" vertical="center"/>
    </xf>
    <xf numFmtId="0" fontId="63" fillId="7" borderId="3" xfId="0" applyFont="1" applyFill="1" applyBorder="1" applyAlignment="1">
      <alignment horizontal="center" vertical="center"/>
    </xf>
    <xf numFmtId="0" fontId="63" fillId="7" borderId="32" xfId="0" applyFont="1" applyFill="1" applyBorder="1" applyAlignment="1">
      <alignment horizontal="center" vertical="center"/>
    </xf>
    <xf numFmtId="0" fontId="30" fillId="3" borderId="33" xfId="0" applyFont="1" applyFill="1" applyBorder="1" applyAlignment="1">
      <alignment horizontal="left" vertical="center" wrapText="1"/>
    </xf>
    <xf numFmtId="0" fontId="30" fillId="3" borderId="13" xfId="0" applyFont="1" applyFill="1" applyBorder="1" applyAlignment="1">
      <alignment horizontal="left" vertical="center" wrapText="1"/>
    </xf>
    <xf numFmtId="0" fontId="30" fillId="3" borderId="34" xfId="0" applyFont="1" applyFill="1" applyBorder="1" applyAlignment="1">
      <alignment horizontal="left" vertical="center" wrapText="1"/>
    </xf>
    <xf numFmtId="0" fontId="30" fillId="3" borderId="7" xfId="0" applyFont="1" applyFill="1" applyBorder="1" applyAlignment="1">
      <alignment vertical="center"/>
    </xf>
    <xf numFmtId="0" fontId="30" fillId="3" borderId="0" xfId="0" applyFont="1" applyFill="1" applyAlignment="1">
      <alignment vertical="center"/>
    </xf>
    <xf numFmtId="0" fontId="30" fillId="3" borderId="12" xfId="0" applyFont="1" applyFill="1" applyBorder="1" applyAlignment="1">
      <alignment vertical="center"/>
    </xf>
    <xf numFmtId="0" fontId="30" fillId="3" borderId="7" xfId="0" applyFont="1" applyFill="1" applyBorder="1" applyAlignment="1">
      <alignment horizontal="left" vertical="center"/>
    </xf>
    <xf numFmtId="0" fontId="30" fillId="3" borderId="12" xfId="0" applyFont="1" applyFill="1" applyBorder="1" applyAlignment="1">
      <alignment horizontal="left" vertical="center"/>
    </xf>
    <xf numFmtId="0" fontId="63" fillId="7" borderId="7" xfId="0" applyFont="1" applyFill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28" fillId="7" borderId="12" xfId="0" applyFont="1" applyFill="1" applyBorder="1" applyAlignment="1">
      <alignment horizontal="center" vertical="center"/>
    </xf>
    <xf numFmtId="0" fontId="29" fillId="7" borderId="7" xfId="0" applyFont="1" applyFill="1" applyBorder="1" applyAlignment="1">
      <alignment horizontal="left" vertical="center"/>
    </xf>
    <xf numFmtId="0" fontId="29" fillId="7" borderId="0" xfId="0" applyFont="1" applyFill="1" applyAlignment="1">
      <alignment horizontal="left" vertical="center"/>
    </xf>
    <xf numFmtId="0" fontId="29" fillId="7" borderId="12" xfId="0" applyFont="1" applyFill="1" applyBorder="1" applyAlignment="1">
      <alignment horizontal="left" vertical="center"/>
    </xf>
    <xf numFmtId="0" fontId="29" fillId="6" borderId="7" xfId="0" applyFont="1" applyFill="1" applyBorder="1" applyAlignment="1">
      <alignment horizontal="left" vertical="center"/>
    </xf>
    <xf numFmtId="0" fontId="29" fillId="6" borderId="0" xfId="0" applyFont="1" applyFill="1" applyAlignment="1">
      <alignment horizontal="left" vertical="center"/>
    </xf>
    <xf numFmtId="0" fontId="29" fillId="6" borderId="12" xfId="0" applyFont="1" applyFill="1" applyBorder="1" applyAlignment="1">
      <alignment horizontal="left" vertical="center"/>
    </xf>
    <xf numFmtId="0" fontId="30" fillId="3" borderId="7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29" fillId="3" borderId="12" xfId="0" applyFont="1" applyFill="1" applyBorder="1" applyAlignment="1">
      <alignment horizontal="left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0" fontId="45" fillId="6" borderId="4" xfId="0" applyFont="1" applyFill="1" applyBorder="1" applyAlignment="1">
      <alignment horizontal="center"/>
    </xf>
    <xf numFmtId="0" fontId="45" fillId="6" borderId="5" xfId="0" applyFont="1" applyFill="1" applyBorder="1" applyAlignment="1">
      <alignment horizontal="center"/>
    </xf>
    <xf numFmtId="0" fontId="45" fillId="6" borderId="6" xfId="0" applyFont="1" applyFill="1" applyBorder="1" applyAlignment="1">
      <alignment horizontal="center"/>
    </xf>
    <xf numFmtId="0" fontId="60" fillId="6" borderId="27" xfId="0" applyFont="1" applyFill="1" applyBorder="1" applyAlignment="1">
      <alignment horizontal="center" vertical="center" wrapText="1"/>
    </xf>
    <xf numFmtId="0" fontId="60" fillId="6" borderId="30" xfId="0" applyFont="1" applyFill="1" applyBorder="1" applyAlignment="1">
      <alignment horizontal="center" vertical="center" wrapText="1"/>
    </xf>
    <xf numFmtId="0" fontId="60" fillId="6" borderId="28" xfId="0" applyFont="1" applyFill="1" applyBorder="1" applyAlignment="1">
      <alignment horizontal="center" vertical="center" wrapText="1"/>
    </xf>
    <xf numFmtId="0" fontId="47" fillId="6" borderId="7" xfId="0" applyFont="1" applyFill="1" applyBorder="1" applyAlignment="1">
      <alignment horizontal="center" vertical="center" wrapText="1"/>
    </xf>
    <xf numFmtId="0" fontId="61" fillId="6" borderId="0" xfId="0" applyFont="1" applyFill="1" applyAlignment="1">
      <alignment horizontal="center" vertical="center" wrapText="1"/>
    </xf>
    <xf numFmtId="0" fontId="61" fillId="6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[$-F800]dddd\,\ mmmm\ dd\,\ yyyy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114</xdr:row>
      <xdr:rowOff>190500</xdr:rowOff>
    </xdr:from>
    <xdr:to>
      <xdr:col>3</xdr:col>
      <xdr:colOff>9525</xdr:colOff>
      <xdr:row>114</xdr:row>
      <xdr:rowOff>190500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49D8036-A6DA-463C-B022-BBB96CF1EBB7}"/>
            </a:ext>
          </a:extLst>
        </xdr:cNvPr>
        <xdr:cNvCxnSpPr/>
      </xdr:nvCxnSpPr>
      <xdr:spPr>
        <a:xfrm>
          <a:off x="647700" y="23079075"/>
          <a:ext cx="349567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117</xdr:row>
      <xdr:rowOff>0</xdr:rowOff>
    </xdr:from>
    <xdr:to>
      <xdr:col>6</xdr:col>
      <xdr:colOff>228600</xdr:colOff>
      <xdr:row>117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E090C10-3E7E-4377-9C9E-F5718434E476}"/>
            </a:ext>
          </a:extLst>
        </xdr:cNvPr>
        <xdr:cNvCxnSpPr/>
      </xdr:nvCxnSpPr>
      <xdr:spPr>
        <a:xfrm>
          <a:off x="666750" y="23688675"/>
          <a:ext cx="64389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114</xdr:row>
      <xdr:rowOff>190500</xdr:rowOff>
    </xdr:from>
    <xdr:to>
      <xdr:col>3</xdr:col>
      <xdr:colOff>9525</xdr:colOff>
      <xdr:row>114</xdr:row>
      <xdr:rowOff>190500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994710C-D2EE-4310-A3C2-6FD9F92DFA97}"/>
            </a:ext>
          </a:extLst>
        </xdr:cNvPr>
        <xdr:cNvCxnSpPr/>
      </xdr:nvCxnSpPr>
      <xdr:spPr>
        <a:xfrm>
          <a:off x="647700" y="23079075"/>
          <a:ext cx="349567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117</xdr:row>
      <xdr:rowOff>0</xdr:rowOff>
    </xdr:from>
    <xdr:to>
      <xdr:col>6</xdr:col>
      <xdr:colOff>228600</xdr:colOff>
      <xdr:row>117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43CD7F1-AC1C-4EB2-B1C3-5515D435EB7A}"/>
            </a:ext>
          </a:extLst>
        </xdr:cNvPr>
        <xdr:cNvCxnSpPr/>
      </xdr:nvCxnSpPr>
      <xdr:spPr>
        <a:xfrm>
          <a:off x="666750" y="23688675"/>
          <a:ext cx="64389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115</xdr:row>
      <xdr:rowOff>9525</xdr:rowOff>
    </xdr:from>
    <xdr:to>
      <xdr:col>3</xdr:col>
      <xdr:colOff>19050</xdr:colOff>
      <xdr:row>115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7DB969D-3B03-49DA-B814-BC6A14DA1422}"/>
            </a:ext>
          </a:extLst>
        </xdr:cNvPr>
        <xdr:cNvCxnSpPr/>
      </xdr:nvCxnSpPr>
      <xdr:spPr>
        <a:xfrm>
          <a:off x="657225" y="23402925"/>
          <a:ext cx="360997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117</xdr:row>
      <xdr:rowOff>0</xdr:rowOff>
    </xdr:from>
    <xdr:to>
      <xdr:col>6</xdr:col>
      <xdr:colOff>228600</xdr:colOff>
      <xdr:row>117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FA1A5B5-1358-445B-B648-88FB0EEF28E7}"/>
            </a:ext>
          </a:extLst>
        </xdr:cNvPr>
        <xdr:cNvCxnSpPr/>
      </xdr:nvCxnSpPr>
      <xdr:spPr>
        <a:xfrm>
          <a:off x="666750" y="23688675"/>
          <a:ext cx="64389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114</xdr:row>
      <xdr:rowOff>190500</xdr:rowOff>
    </xdr:from>
    <xdr:to>
      <xdr:col>3</xdr:col>
      <xdr:colOff>9525</xdr:colOff>
      <xdr:row>114</xdr:row>
      <xdr:rowOff>190500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34E4106-DDB4-4FC2-A3FB-7259D6F2DF6C}"/>
            </a:ext>
          </a:extLst>
        </xdr:cNvPr>
        <xdr:cNvCxnSpPr/>
      </xdr:nvCxnSpPr>
      <xdr:spPr>
        <a:xfrm>
          <a:off x="647700" y="23079075"/>
          <a:ext cx="349567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904875</xdr:colOff>
      <xdr:row>116</xdr:row>
      <xdr:rowOff>304800</xdr:rowOff>
    </xdr:from>
    <xdr:to>
      <xdr:col>6</xdr:col>
      <xdr:colOff>466725</xdr:colOff>
      <xdr:row>116</xdr:row>
      <xdr:rowOff>304800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3CA44C5-124D-479D-8C79-A3A30111140D}"/>
            </a:ext>
          </a:extLst>
        </xdr:cNvPr>
        <xdr:cNvCxnSpPr/>
      </xdr:nvCxnSpPr>
      <xdr:spPr>
        <a:xfrm>
          <a:off x="904875" y="24336375"/>
          <a:ext cx="64389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114</xdr:row>
      <xdr:rowOff>190500</xdr:rowOff>
    </xdr:from>
    <xdr:to>
      <xdr:col>3</xdr:col>
      <xdr:colOff>9525</xdr:colOff>
      <xdr:row>114</xdr:row>
      <xdr:rowOff>190500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FB492BC-1ECD-4C7E-B286-EE69FD832DD5}"/>
            </a:ext>
          </a:extLst>
        </xdr:cNvPr>
        <xdr:cNvCxnSpPr/>
      </xdr:nvCxnSpPr>
      <xdr:spPr>
        <a:xfrm>
          <a:off x="647700" y="23079075"/>
          <a:ext cx="349567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117</xdr:row>
      <xdr:rowOff>0</xdr:rowOff>
    </xdr:from>
    <xdr:to>
      <xdr:col>6</xdr:col>
      <xdr:colOff>228600</xdr:colOff>
      <xdr:row>117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0E3DB99-27E3-4818-A12F-1399C43D2017}"/>
            </a:ext>
          </a:extLst>
        </xdr:cNvPr>
        <xdr:cNvCxnSpPr/>
      </xdr:nvCxnSpPr>
      <xdr:spPr>
        <a:xfrm>
          <a:off x="666750" y="23688675"/>
          <a:ext cx="64389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114</xdr:row>
      <xdr:rowOff>190500</xdr:rowOff>
    </xdr:from>
    <xdr:to>
      <xdr:col>3</xdr:col>
      <xdr:colOff>9525</xdr:colOff>
      <xdr:row>114</xdr:row>
      <xdr:rowOff>190500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C795117A-5443-4F00-888A-0C2DEEDD9939}"/>
            </a:ext>
          </a:extLst>
        </xdr:cNvPr>
        <xdr:cNvCxnSpPr/>
      </xdr:nvCxnSpPr>
      <xdr:spPr>
        <a:xfrm>
          <a:off x="647700" y="23079075"/>
          <a:ext cx="349567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117</xdr:row>
      <xdr:rowOff>0</xdr:rowOff>
    </xdr:from>
    <xdr:to>
      <xdr:col>6</xdr:col>
      <xdr:colOff>228600</xdr:colOff>
      <xdr:row>117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6D26A933-8A3F-4196-BDE3-7457A3680D70}"/>
            </a:ext>
          </a:extLst>
        </xdr:cNvPr>
        <xdr:cNvCxnSpPr/>
      </xdr:nvCxnSpPr>
      <xdr:spPr>
        <a:xfrm>
          <a:off x="666750" y="23688675"/>
          <a:ext cx="64389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114</xdr:row>
      <xdr:rowOff>190500</xdr:rowOff>
    </xdr:from>
    <xdr:to>
      <xdr:col>3</xdr:col>
      <xdr:colOff>9525</xdr:colOff>
      <xdr:row>114</xdr:row>
      <xdr:rowOff>190500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821CD32-8B56-4316-80F2-816059F9F52C}"/>
            </a:ext>
          </a:extLst>
        </xdr:cNvPr>
        <xdr:cNvCxnSpPr/>
      </xdr:nvCxnSpPr>
      <xdr:spPr>
        <a:xfrm>
          <a:off x="647700" y="23079075"/>
          <a:ext cx="349567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117</xdr:row>
      <xdr:rowOff>0</xdr:rowOff>
    </xdr:from>
    <xdr:to>
      <xdr:col>6</xdr:col>
      <xdr:colOff>228600</xdr:colOff>
      <xdr:row>117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144685E-154D-4E1D-B4BC-1DD5010EB112}"/>
            </a:ext>
          </a:extLst>
        </xdr:cNvPr>
        <xdr:cNvCxnSpPr/>
      </xdr:nvCxnSpPr>
      <xdr:spPr>
        <a:xfrm>
          <a:off x="666750" y="23688675"/>
          <a:ext cx="64389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114</xdr:row>
      <xdr:rowOff>190500</xdr:rowOff>
    </xdr:from>
    <xdr:to>
      <xdr:col>3</xdr:col>
      <xdr:colOff>9525</xdr:colOff>
      <xdr:row>114</xdr:row>
      <xdr:rowOff>190500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122E726-3876-488E-8E32-70EBE401B3C7}"/>
            </a:ext>
          </a:extLst>
        </xdr:cNvPr>
        <xdr:cNvCxnSpPr/>
      </xdr:nvCxnSpPr>
      <xdr:spPr>
        <a:xfrm>
          <a:off x="647700" y="23079075"/>
          <a:ext cx="349567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116</xdr:row>
      <xdr:rowOff>400050</xdr:rowOff>
    </xdr:from>
    <xdr:to>
      <xdr:col>6</xdr:col>
      <xdr:colOff>228600</xdr:colOff>
      <xdr:row>116</xdr:row>
      <xdr:rowOff>400050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B6EE7AE-2CC2-45FD-A01E-67124BFCC2B2}"/>
            </a:ext>
          </a:extLst>
        </xdr:cNvPr>
        <xdr:cNvCxnSpPr/>
      </xdr:nvCxnSpPr>
      <xdr:spPr>
        <a:xfrm>
          <a:off x="666750" y="23688675"/>
          <a:ext cx="64389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114</xdr:row>
      <xdr:rowOff>190500</xdr:rowOff>
    </xdr:from>
    <xdr:to>
      <xdr:col>3</xdr:col>
      <xdr:colOff>9525</xdr:colOff>
      <xdr:row>114</xdr:row>
      <xdr:rowOff>190500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072144C-562D-4BC4-85B5-7B20A9F275EB}"/>
            </a:ext>
          </a:extLst>
        </xdr:cNvPr>
        <xdr:cNvCxnSpPr/>
      </xdr:nvCxnSpPr>
      <xdr:spPr>
        <a:xfrm>
          <a:off x="647700" y="23079075"/>
          <a:ext cx="349567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117</xdr:row>
      <xdr:rowOff>0</xdr:rowOff>
    </xdr:from>
    <xdr:to>
      <xdr:col>6</xdr:col>
      <xdr:colOff>228600</xdr:colOff>
      <xdr:row>117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4BA9CDC-C043-41BA-A6AF-27428CA4D0A6}"/>
            </a:ext>
          </a:extLst>
        </xdr:cNvPr>
        <xdr:cNvCxnSpPr/>
      </xdr:nvCxnSpPr>
      <xdr:spPr>
        <a:xfrm>
          <a:off x="666750" y="23688675"/>
          <a:ext cx="64389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114</xdr:row>
      <xdr:rowOff>190500</xdr:rowOff>
    </xdr:from>
    <xdr:to>
      <xdr:col>3</xdr:col>
      <xdr:colOff>9525</xdr:colOff>
      <xdr:row>114</xdr:row>
      <xdr:rowOff>190500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0C60B54-4B1D-4193-9E61-E56B77AFE6AD}"/>
            </a:ext>
          </a:extLst>
        </xdr:cNvPr>
        <xdr:cNvCxnSpPr/>
      </xdr:nvCxnSpPr>
      <xdr:spPr>
        <a:xfrm>
          <a:off x="647700" y="23079075"/>
          <a:ext cx="349567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117</xdr:row>
      <xdr:rowOff>0</xdr:rowOff>
    </xdr:from>
    <xdr:to>
      <xdr:col>6</xdr:col>
      <xdr:colOff>228600</xdr:colOff>
      <xdr:row>117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3B360E1-2776-4E00-8946-683F5D61FA5D}"/>
            </a:ext>
          </a:extLst>
        </xdr:cNvPr>
        <xdr:cNvCxnSpPr/>
      </xdr:nvCxnSpPr>
      <xdr:spPr>
        <a:xfrm>
          <a:off x="666750" y="23688675"/>
          <a:ext cx="64389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114</xdr:row>
      <xdr:rowOff>190500</xdr:rowOff>
    </xdr:from>
    <xdr:to>
      <xdr:col>3</xdr:col>
      <xdr:colOff>9525</xdr:colOff>
      <xdr:row>114</xdr:row>
      <xdr:rowOff>190500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EBE33E0-5B51-4706-80A0-4333266AFA18}"/>
            </a:ext>
          </a:extLst>
        </xdr:cNvPr>
        <xdr:cNvCxnSpPr/>
      </xdr:nvCxnSpPr>
      <xdr:spPr>
        <a:xfrm>
          <a:off x="647700" y="23079075"/>
          <a:ext cx="349567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116</xdr:row>
      <xdr:rowOff>400050</xdr:rowOff>
    </xdr:from>
    <xdr:to>
      <xdr:col>6</xdr:col>
      <xdr:colOff>228600</xdr:colOff>
      <xdr:row>116</xdr:row>
      <xdr:rowOff>400050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D4D202E-F351-4D54-8398-1C162CE62302}"/>
            </a:ext>
          </a:extLst>
        </xdr:cNvPr>
        <xdr:cNvCxnSpPr/>
      </xdr:nvCxnSpPr>
      <xdr:spPr>
        <a:xfrm>
          <a:off x="666750" y="23688675"/>
          <a:ext cx="64389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114</xdr:row>
      <xdr:rowOff>190500</xdr:rowOff>
    </xdr:from>
    <xdr:to>
      <xdr:col>3</xdr:col>
      <xdr:colOff>9525</xdr:colOff>
      <xdr:row>114</xdr:row>
      <xdr:rowOff>190500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F80FC04-90FB-4D57-B2C4-DF014070E32C}"/>
            </a:ext>
          </a:extLst>
        </xdr:cNvPr>
        <xdr:cNvCxnSpPr/>
      </xdr:nvCxnSpPr>
      <xdr:spPr>
        <a:xfrm>
          <a:off x="647700" y="23079075"/>
          <a:ext cx="349567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117</xdr:row>
      <xdr:rowOff>0</xdr:rowOff>
    </xdr:from>
    <xdr:to>
      <xdr:col>6</xdr:col>
      <xdr:colOff>228600</xdr:colOff>
      <xdr:row>117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AC3CEB3-53E6-4A30-A2F4-A3879832F9EE}"/>
            </a:ext>
          </a:extLst>
        </xdr:cNvPr>
        <xdr:cNvCxnSpPr/>
      </xdr:nvCxnSpPr>
      <xdr:spPr>
        <a:xfrm>
          <a:off x="666750" y="23688675"/>
          <a:ext cx="64389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3" totalsRowShown="0" headerRowDxfId="19">
  <autoFilter ref="A1:B13" xr:uid="{00000000-0009-0000-0100-000001000000}"/>
  <tableColumns count="2">
    <tableColumn id="1" xr3:uid="{00000000-0010-0000-0000-000001000000}" name="Column1" dataDxfId="18"/>
    <tableColumn id="2" xr3:uid="{00000000-0010-0000-0000-000002000000}" name="Column2" dataDxfId="17">
      <calculatedColumnFormula>I2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D1:E13" insertRowShift="1" totalsRowShown="0">
  <autoFilter ref="D1:E13" xr:uid="{00000000-0009-0000-0100-000002000000}"/>
  <tableColumns count="2">
    <tableColumn id="1" xr3:uid="{00000000-0010-0000-0100-000001000000}" name="Column1" dataDxfId="16"/>
    <tableColumn id="2" xr3:uid="{00000000-0010-0000-0100-000002000000}" name="Column2" dataDxfId="15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3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228"/>
  <sheetViews>
    <sheetView view="pageLayout" topLeftCell="A63" zoomScaleNormal="100" workbookViewId="0">
      <selection activeCell="E55" sqref="E55"/>
    </sheetView>
  </sheetViews>
  <sheetFormatPr defaultRowHeight="12.75" x14ac:dyDescent="0.2"/>
  <cols>
    <col min="1" max="1" width="44.28515625" style="55" customWidth="1"/>
    <col min="2" max="2" width="7.5703125" style="55" customWidth="1"/>
    <col min="3" max="8" width="13.7109375" style="55" customWidth="1"/>
    <col min="9" max="9" width="12" style="55" customWidth="1"/>
    <col min="10" max="16384" width="9.140625" style="55"/>
  </cols>
  <sheetData>
    <row r="1" spans="1:18" ht="20.100000000000001" customHeight="1" x14ac:dyDescent="0.2">
      <c r="A1" s="252" t="s">
        <v>129</v>
      </c>
      <c r="B1" s="252"/>
      <c r="C1" s="252"/>
      <c r="D1" s="252"/>
      <c r="E1" s="252"/>
      <c r="F1" s="252"/>
      <c r="G1" s="252"/>
      <c r="H1" s="252"/>
      <c r="I1" s="252"/>
      <c r="R1" s="55" t="str">
        <f>'Month 1'!R1</f>
        <v>Director of Limited Company Operating the LTI</v>
      </c>
    </row>
    <row r="2" spans="1:18" ht="20.100000000000001" customHeight="1" x14ac:dyDescent="0.35">
      <c r="A2" s="265" t="s">
        <v>130</v>
      </c>
      <c r="B2" s="265"/>
      <c r="C2" s="265"/>
      <c r="D2" s="265"/>
      <c r="E2" s="265"/>
      <c r="F2" s="265"/>
      <c r="G2" s="265"/>
      <c r="H2" s="265"/>
      <c r="I2" s="265"/>
      <c r="R2" s="55" t="str">
        <f>'Month 1'!R2</f>
        <v>Trustee/Authorised officer of Friendly Society operating the LTI</v>
      </c>
    </row>
    <row r="3" spans="1:18" ht="15.95" customHeight="1" x14ac:dyDescent="0.2">
      <c r="A3" s="235" t="s">
        <v>99</v>
      </c>
      <c r="B3" s="235"/>
      <c r="C3" s="253">
        <f>'Month 1'!C3:I3</f>
        <v>0</v>
      </c>
      <c r="D3" s="253"/>
      <c r="E3" s="253"/>
      <c r="F3" s="253"/>
      <c r="G3" s="253"/>
      <c r="H3" s="253"/>
      <c r="I3" s="253"/>
      <c r="R3" s="55" t="str">
        <f>'Month 1'!R3</f>
        <v>Chief Executive of the Limited Company operating the LTI</v>
      </c>
    </row>
    <row r="4" spans="1:18" ht="15.95" customHeight="1" x14ac:dyDescent="0.25">
      <c r="A4" s="235" t="s">
        <v>0</v>
      </c>
      <c r="B4" s="235"/>
      <c r="C4" s="254" t="str">
        <f>Data!C13</f>
        <v>December</v>
      </c>
      <c r="D4" s="255"/>
      <c r="E4" s="261" t="str">
        <f>'Month 1'!E4:F5</f>
        <v>Number of Weeks in Month - Budget Purposes</v>
      </c>
      <c r="F4" s="261"/>
      <c r="G4" s="266">
        <f>Data!B13</f>
        <v>4</v>
      </c>
      <c r="H4" s="20" t="s">
        <v>1</v>
      </c>
      <c r="I4" s="16">
        <f>'Month 1'!I4</f>
        <v>0</v>
      </c>
      <c r="R4" s="55">
        <f>'Month 1'!R4</f>
        <v>0</v>
      </c>
    </row>
    <row r="5" spans="1:18" ht="15.95" customHeight="1" x14ac:dyDescent="0.2">
      <c r="A5" s="235" t="s">
        <v>133</v>
      </c>
      <c r="B5" s="235"/>
      <c r="C5" s="259">
        <f>'Month 11'!B95</f>
        <v>0</v>
      </c>
      <c r="D5" s="260"/>
      <c r="E5" s="261"/>
      <c r="F5" s="261"/>
      <c r="G5" s="266"/>
      <c r="H5" s="20" t="s">
        <v>2</v>
      </c>
      <c r="I5" s="16">
        <f>'Month 1'!I5</f>
        <v>0</v>
      </c>
    </row>
    <row r="6" spans="1:18" ht="15.95" customHeight="1" x14ac:dyDescent="0.2">
      <c r="A6" s="235" t="s">
        <v>118</v>
      </c>
      <c r="B6" s="235"/>
      <c r="C6" s="235"/>
      <c r="D6" s="235"/>
      <c r="E6" s="21">
        <f>IF('Month 11'!E6-'Month 11'!$G$4&gt;=0,'Month 11'!E6-'Month 11'!$G$4,0)</f>
        <v>4</v>
      </c>
      <c r="F6" s="235" t="s">
        <v>184</v>
      </c>
      <c r="G6" s="235"/>
      <c r="H6" s="235"/>
      <c r="I6" s="15">
        <f>'Month 1'!I6</f>
        <v>52</v>
      </c>
    </row>
    <row r="7" spans="1:18" ht="15.95" customHeight="1" x14ac:dyDescent="0.25">
      <c r="A7" s="250" t="s">
        <v>3</v>
      </c>
      <c r="B7" s="67"/>
      <c r="C7" s="262" t="s">
        <v>4</v>
      </c>
      <c r="D7" s="263"/>
      <c r="E7" s="263"/>
      <c r="F7" s="263"/>
      <c r="G7" s="263"/>
      <c r="H7" s="263"/>
      <c r="I7" s="264"/>
    </row>
    <row r="8" spans="1:18" ht="15.95" customHeight="1" x14ac:dyDescent="0.25">
      <c r="A8" s="251"/>
      <c r="B8" s="68"/>
      <c r="C8" s="69"/>
      <c r="D8" s="256" t="s">
        <v>5</v>
      </c>
      <c r="E8" s="257"/>
      <c r="F8" s="258"/>
      <c r="G8" s="256" t="s">
        <v>6</v>
      </c>
      <c r="H8" s="257"/>
      <c r="I8" s="258"/>
    </row>
    <row r="9" spans="1:18" ht="30.75" thickBot="1" x14ac:dyDescent="0.25">
      <c r="A9" s="251"/>
      <c r="B9" s="70" t="s">
        <v>74</v>
      </c>
      <c r="C9" s="71" t="s">
        <v>169</v>
      </c>
      <c r="D9" s="71" t="s">
        <v>7</v>
      </c>
      <c r="E9" s="71" t="s">
        <v>8</v>
      </c>
      <c r="F9" s="71" t="s">
        <v>9</v>
      </c>
      <c r="G9" s="71" t="s">
        <v>7</v>
      </c>
      <c r="H9" s="71" t="s">
        <v>8</v>
      </c>
      <c r="I9" s="71" t="s">
        <v>9</v>
      </c>
    </row>
    <row r="10" spans="1:18" ht="15.95" customHeight="1" x14ac:dyDescent="0.25">
      <c r="A10" s="72" t="s">
        <v>44</v>
      </c>
      <c r="B10" s="73"/>
      <c r="C10" s="74"/>
      <c r="D10" s="74"/>
      <c r="E10" s="74"/>
      <c r="F10" s="74"/>
      <c r="G10" s="74"/>
      <c r="H10" s="74"/>
      <c r="I10" s="75"/>
    </row>
    <row r="11" spans="1:18" ht="15.95" customHeight="1" x14ac:dyDescent="0.2">
      <c r="A11" s="76" t="s">
        <v>100</v>
      </c>
      <c r="B11" s="77">
        <v>4141</v>
      </c>
      <c r="C11" s="8">
        <f>'Month 1'!C11</f>
        <v>0</v>
      </c>
      <c r="D11" s="8">
        <f>IF($E$6&gt;$G$4,ROUND(C11/$I$6,2)*$G$4,ROUND(C11/$I$6,2)*$E$6)</f>
        <v>0</v>
      </c>
      <c r="E11" s="7">
        <v>0</v>
      </c>
      <c r="F11" s="8">
        <f>E11-D11</f>
        <v>0</v>
      </c>
      <c r="G11" s="8">
        <f>D11+'Month 11'!G11</f>
        <v>0</v>
      </c>
      <c r="H11" s="8">
        <f>E11+'Month 11'!H11</f>
        <v>0</v>
      </c>
      <c r="I11" s="117">
        <f>H11-G11</f>
        <v>0</v>
      </c>
    </row>
    <row r="12" spans="1:18" ht="15.95" customHeight="1" x14ac:dyDescent="0.2">
      <c r="A12" s="76" t="s">
        <v>101</v>
      </c>
      <c r="B12" s="77">
        <v>4140</v>
      </c>
      <c r="C12" s="8">
        <f>'Month 1'!C12</f>
        <v>0</v>
      </c>
      <c r="D12" s="8">
        <f>IF($E$6&gt;$G$4,ROUND(C12/$I$6,2)*$G$4,ROUND(C12/$I$6,2)*$E$6)</f>
        <v>0</v>
      </c>
      <c r="E12" s="7">
        <v>0</v>
      </c>
      <c r="F12" s="8">
        <f>E12-D12</f>
        <v>0</v>
      </c>
      <c r="G12" s="8">
        <f>D12+'Month 11'!G12</f>
        <v>0</v>
      </c>
      <c r="H12" s="8">
        <f>E12+'Month 11'!H12</f>
        <v>0</v>
      </c>
      <c r="I12" s="117">
        <f>H12-G12</f>
        <v>0</v>
      </c>
    </row>
    <row r="13" spans="1:18" ht="15.95" customHeight="1" x14ac:dyDescent="0.2">
      <c r="A13" s="76" t="s">
        <v>110</v>
      </c>
      <c r="B13" s="77">
        <v>4141</v>
      </c>
      <c r="C13" s="8">
        <f>'Month 1'!C13</f>
        <v>0</v>
      </c>
      <c r="D13" s="8">
        <f>IF($E$6&gt;$G$4,ROUND(C13/$I$6,2)*$G$4,ROUND(C13/$I$6,2)*$E$6)</f>
        <v>0</v>
      </c>
      <c r="E13" s="7">
        <v>0</v>
      </c>
      <c r="F13" s="8">
        <f>E13-D13</f>
        <v>0</v>
      </c>
      <c r="G13" s="8">
        <f>D13+'Month 11'!G13</f>
        <v>0</v>
      </c>
      <c r="H13" s="8">
        <f>E13+'Month 11'!H13</f>
        <v>0</v>
      </c>
      <c r="I13" s="117">
        <f>H13-G13</f>
        <v>0</v>
      </c>
    </row>
    <row r="14" spans="1:18" ht="15.95" customHeight="1" x14ac:dyDescent="0.2">
      <c r="A14" s="76" t="s">
        <v>111</v>
      </c>
      <c r="B14" s="77">
        <v>4140</v>
      </c>
      <c r="C14" s="8">
        <f>'Month 1'!C14</f>
        <v>0</v>
      </c>
      <c r="D14" s="8">
        <f>IF($E$6&gt;$G$4,ROUND(C14/$I$6,2)*$G$4,ROUND(C14/$I$6,2)*$E$6)</f>
        <v>0</v>
      </c>
      <c r="E14" s="7">
        <v>0</v>
      </c>
      <c r="F14" s="8">
        <f>E14-D14</f>
        <v>0</v>
      </c>
      <c r="G14" s="8">
        <f>D14+'Month 11'!G14</f>
        <v>0</v>
      </c>
      <c r="H14" s="8">
        <f>E14+'Month 11'!H14</f>
        <v>0</v>
      </c>
      <c r="I14" s="117">
        <f>H14-G14</f>
        <v>0</v>
      </c>
    </row>
    <row r="15" spans="1:18" ht="15.95" customHeight="1" x14ac:dyDescent="0.2">
      <c r="A15" s="78" t="s">
        <v>41</v>
      </c>
      <c r="B15" s="79"/>
      <c r="C15" s="104">
        <f>SUM(C11:C14)</f>
        <v>0</v>
      </c>
      <c r="D15" s="104">
        <f>SUM(D11:D14)</f>
        <v>0</v>
      </c>
      <c r="E15" s="104">
        <f>SUM(E11:E14)</f>
        <v>0</v>
      </c>
      <c r="F15" s="121">
        <f>E15-D15</f>
        <v>0</v>
      </c>
      <c r="G15" s="121">
        <f>SUM(G11:G14)</f>
        <v>0</v>
      </c>
      <c r="H15" s="121">
        <f>SUM(H11:H14)</f>
        <v>0</v>
      </c>
      <c r="I15" s="122">
        <f>H15-G15</f>
        <v>0</v>
      </c>
    </row>
    <row r="16" spans="1:18" ht="15.95" customHeight="1" thickBot="1" x14ac:dyDescent="0.25">
      <c r="A16" s="80"/>
      <c r="B16" s="81"/>
      <c r="C16" s="112"/>
      <c r="D16" s="105"/>
      <c r="E16" s="112"/>
      <c r="F16" s="105"/>
      <c r="G16" s="105"/>
      <c r="H16" s="112"/>
      <c r="I16" s="118"/>
    </row>
    <row r="17" spans="1:14" ht="15.95" customHeight="1" x14ac:dyDescent="0.25">
      <c r="A17" s="72" t="s">
        <v>45</v>
      </c>
      <c r="B17" s="82"/>
      <c r="C17" s="23"/>
      <c r="D17" s="109"/>
      <c r="E17" s="23"/>
      <c r="F17" s="109"/>
      <c r="G17" s="109"/>
      <c r="H17" s="23"/>
      <c r="I17" s="126"/>
      <c r="N17" s="63"/>
    </row>
    <row r="18" spans="1:14" ht="15.95" customHeight="1" x14ac:dyDescent="0.2">
      <c r="A18" s="78" t="s">
        <v>75</v>
      </c>
      <c r="B18" s="79">
        <v>3561</v>
      </c>
      <c r="C18" s="104">
        <f>'Month 1'!C18</f>
        <v>0</v>
      </c>
      <c r="D18" s="8">
        <f>IF($E$6&gt;$G$4,ROUND(C18/$I$6,2)*$G$4,ROUND(C18/$I$6,2)*$E$6)</f>
        <v>0</v>
      </c>
      <c r="E18" s="7">
        <v>0</v>
      </c>
      <c r="F18" s="110">
        <f>E18-D18</f>
        <v>0</v>
      </c>
      <c r="G18" s="110">
        <f>D18+'Month 11'!G18</f>
        <v>0</v>
      </c>
      <c r="H18" s="110">
        <f>E18+'Month 11'!H18</f>
        <v>0</v>
      </c>
      <c r="I18" s="197">
        <f>H18-G18</f>
        <v>0</v>
      </c>
      <c r="N18" s="63"/>
    </row>
    <row r="19" spans="1:14" ht="15.95" customHeight="1" x14ac:dyDescent="0.2">
      <c r="A19" s="83" t="s">
        <v>76</v>
      </c>
      <c r="B19" s="84"/>
      <c r="C19" s="187"/>
      <c r="D19" s="180"/>
      <c r="E19" s="187"/>
      <c r="F19" s="186"/>
      <c r="G19" s="186"/>
      <c r="H19" s="179"/>
      <c r="I19" s="188"/>
      <c r="N19" s="63"/>
    </row>
    <row r="20" spans="1:14" ht="15.95" customHeight="1" x14ac:dyDescent="0.2">
      <c r="A20" s="78" t="s">
        <v>77</v>
      </c>
      <c r="B20" s="79">
        <v>3561</v>
      </c>
      <c r="C20" s="104">
        <f>'Month 1'!C20</f>
        <v>0</v>
      </c>
      <c r="D20" s="8">
        <f>IF($E$6&gt;$G$4,ROUND(C20/$I$6,2)*$G$4,ROUND(C20/$I$6,2)*$E$6)</f>
        <v>0</v>
      </c>
      <c r="E20" s="7">
        <v>0</v>
      </c>
      <c r="F20" s="110">
        <f>E20-D20</f>
        <v>0</v>
      </c>
      <c r="G20" s="110">
        <f>D20+'Month 11'!G20</f>
        <v>0</v>
      </c>
      <c r="H20" s="110">
        <f>E20+'Month 11'!H20</f>
        <v>0</v>
      </c>
      <c r="I20" s="197">
        <f>H20-G20</f>
        <v>0</v>
      </c>
      <c r="N20" s="63"/>
    </row>
    <row r="21" spans="1:14" ht="15.95" customHeight="1" thickBot="1" x14ac:dyDescent="0.25">
      <c r="A21" s="90"/>
      <c r="B21" s="81"/>
      <c r="C21" s="23"/>
      <c r="D21" s="109"/>
      <c r="E21" s="23"/>
      <c r="F21" s="109"/>
      <c r="G21" s="109"/>
      <c r="H21" s="23"/>
      <c r="I21" s="126"/>
      <c r="N21" s="63"/>
    </row>
    <row r="22" spans="1:14" ht="15.95" customHeight="1" x14ac:dyDescent="0.25">
      <c r="A22" s="72" t="s">
        <v>47</v>
      </c>
      <c r="B22" s="86"/>
      <c r="C22" s="119"/>
      <c r="D22" s="106"/>
      <c r="E22" s="119" t="s">
        <v>3</v>
      </c>
      <c r="F22" s="106"/>
      <c r="G22" s="106"/>
      <c r="H22" s="119"/>
      <c r="I22" s="120"/>
    </row>
    <row r="23" spans="1:14" ht="30.75" x14ac:dyDescent="0.2">
      <c r="A23" s="181" t="s">
        <v>56</v>
      </c>
      <c r="B23" s="88">
        <v>4151</v>
      </c>
      <c r="C23" s="104">
        <f>'Month 1'!C23</f>
        <v>0</v>
      </c>
      <c r="D23" s="8">
        <f>IF($E$6&gt;$G$4,ROUND(C23/$I$6,2)*$G$4,ROUND(C23/$I$6,2)*$E$6)</f>
        <v>0</v>
      </c>
      <c r="E23" s="7">
        <v>0</v>
      </c>
      <c r="F23" s="121">
        <f>E23-D23</f>
        <v>0</v>
      </c>
      <c r="G23" s="121">
        <f>D23+'Month 11'!G23</f>
        <v>0</v>
      </c>
      <c r="H23" s="121">
        <f>E23+'Month 11'!H23</f>
        <v>0</v>
      </c>
      <c r="I23" s="122">
        <f>H23-G23</f>
        <v>0</v>
      </c>
    </row>
    <row r="24" spans="1:14" ht="15.95" customHeight="1" x14ac:dyDescent="0.2">
      <c r="A24" s="78" t="s">
        <v>10</v>
      </c>
      <c r="B24" s="79">
        <v>3580</v>
      </c>
      <c r="C24" s="104">
        <f>'Month 1'!C24</f>
        <v>0</v>
      </c>
      <c r="D24" s="8">
        <f>IF($E$6&gt;$G$4,ROUND(C24/$I$6,2)*$G$4,ROUND(C24/$I$6,2)*$E$6)</f>
        <v>0</v>
      </c>
      <c r="E24" s="7">
        <v>0</v>
      </c>
      <c r="F24" s="121">
        <f>E24-D24</f>
        <v>0</v>
      </c>
      <c r="G24" s="121">
        <f>D24+'Month 11'!G24</f>
        <v>0</v>
      </c>
      <c r="H24" s="121">
        <f>E24+'Month 11'!H24</f>
        <v>0</v>
      </c>
      <c r="I24" s="122">
        <f>H24-G24</f>
        <v>0</v>
      </c>
    </row>
    <row r="25" spans="1:14" ht="15.95" customHeight="1" x14ac:dyDescent="0.25">
      <c r="A25" s="89" t="s">
        <v>190</v>
      </c>
      <c r="B25" s="79"/>
      <c r="C25" s="104"/>
      <c r="D25" s="8"/>
      <c r="E25" s="7"/>
      <c r="F25" s="121"/>
      <c r="G25" s="121"/>
      <c r="H25" s="121"/>
      <c r="I25" s="122"/>
    </row>
    <row r="26" spans="1:14" ht="15.95" customHeight="1" x14ac:dyDescent="0.2">
      <c r="A26" s="78" t="s">
        <v>138</v>
      </c>
      <c r="B26" s="79">
        <v>3570</v>
      </c>
      <c r="C26" s="104">
        <f>'Month 1'!C26</f>
        <v>0</v>
      </c>
      <c r="D26" s="8">
        <f>IF($E$6&gt;$G$4,ROUND(C26/$I$6,2)*$G$4,ROUND(C26/$I$6,2)*$E$6)</f>
        <v>0</v>
      </c>
      <c r="E26" s="7">
        <v>0</v>
      </c>
      <c r="F26" s="121">
        <f>E26-D26</f>
        <v>0</v>
      </c>
      <c r="G26" s="121">
        <f>D26+'Month 11'!G26</f>
        <v>0</v>
      </c>
      <c r="H26" s="121">
        <f>E26+'Month 11'!H26</f>
        <v>0</v>
      </c>
      <c r="I26" s="122">
        <f>H26-G26</f>
        <v>0</v>
      </c>
    </row>
    <row r="27" spans="1:14" ht="15.95" customHeight="1" x14ac:dyDescent="0.25">
      <c r="A27" s="89" t="s">
        <v>48</v>
      </c>
      <c r="B27" s="79"/>
      <c r="C27" s="109"/>
      <c r="D27" s="109"/>
      <c r="E27" s="109"/>
      <c r="F27" s="109"/>
      <c r="G27" s="109"/>
      <c r="H27" s="109"/>
      <c r="I27" s="126"/>
    </row>
    <row r="28" spans="1:14" ht="15.95" customHeight="1" x14ac:dyDescent="0.2">
      <c r="A28" s="90" t="s">
        <v>102</v>
      </c>
      <c r="B28" s="77">
        <v>4152</v>
      </c>
      <c r="C28" s="8">
        <f>'Month 1'!C28</f>
        <v>0</v>
      </c>
      <c r="D28" s="8">
        <f t="shared" ref="D28:D39" si="0">IF($E$6&gt;$G$4,ROUND(C28/$I$6,2)*$G$4,ROUND(C28/$I$6,2)*$E$6)</f>
        <v>0</v>
      </c>
      <c r="E28" s="7">
        <v>0</v>
      </c>
      <c r="F28" s="8">
        <f>E28-D28</f>
        <v>0</v>
      </c>
      <c r="G28" s="8">
        <f>D28+'Month 11'!G28</f>
        <v>0</v>
      </c>
      <c r="H28" s="8">
        <f>E28+'Month 11'!H28</f>
        <v>0</v>
      </c>
      <c r="I28" s="117">
        <f>H28-G28</f>
        <v>0</v>
      </c>
    </row>
    <row r="29" spans="1:14" ht="15.95" customHeight="1" x14ac:dyDescent="0.2">
      <c r="A29" s="90" t="s">
        <v>52</v>
      </c>
      <c r="B29" s="77">
        <v>4152</v>
      </c>
      <c r="C29" s="8">
        <f>'Month 1'!C29</f>
        <v>0</v>
      </c>
      <c r="D29" s="8">
        <f t="shared" si="0"/>
        <v>0</v>
      </c>
      <c r="E29" s="7">
        <v>0</v>
      </c>
      <c r="F29" s="8">
        <f>E29-D29</f>
        <v>0</v>
      </c>
      <c r="G29" s="8">
        <f>D29+'Month 11'!G29</f>
        <v>0</v>
      </c>
      <c r="H29" s="8">
        <f>E29+'Month 11'!H29</f>
        <v>0</v>
      </c>
      <c r="I29" s="117">
        <f>H29-G29</f>
        <v>0</v>
      </c>
    </row>
    <row r="30" spans="1:14" ht="15.95" customHeight="1" x14ac:dyDescent="0.2">
      <c r="A30" s="90" t="s">
        <v>54</v>
      </c>
      <c r="B30" s="77">
        <v>4152</v>
      </c>
      <c r="C30" s="8">
        <f>'Month 1'!C30</f>
        <v>0</v>
      </c>
      <c r="D30" s="8">
        <f t="shared" si="0"/>
        <v>0</v>
      </c>
      <c r="E30" s="7">
        <v>0</v>
      </c>
      <c r="F30" s="8">
        <f t="shared" ref="F30:F39" si="1">E30-D30</f>
        <v>0</v>
      </c>
      <c r="G30" s="8">
        <f>D30+'Month 11'!G30</f>
        <v>0</v>
      </c>
      <c r="H30" s="8">
        <f>E30+'Month 11'!H30</f>
        <v>0</v>
      </c>
      <c r="I30" s="117">
        <f t="shared" ref="I30:I39" si="2">H30-G30</f>
        <v>0</v>
      </c>
    </row>
    <row r="31" spans="1:14" ht="15.95" customHeight="1" x14ac:dyDescent="0.2">
      <c r="A31" s="90" t="s">
        <v>46</v>
      </c>
      <c r="B31" s="77">
        <v>4152</v>
      </c>
      <c r="C31" s="8">
        <f>'Month 1'!C31</f>
        <v>0</v>
      </c>
      <c r="D31" s="8">
        <f t="shared" si="0"/>
        <v>0</v>
      </c>
      <c r="E31" s="7">
        <v>0</v>
      </c>
      <c r="F31" s="8">
        <f t="shared" si="1"/>
        <v>0</v>
      </c>
      <c r="G31" s="8">
        <f>D31+'Month 11'!G31</f>
        <v>0</v>
      </c>
      <c r="H31" s="8">
        <f>E31+'Month 11'!H31</f>
        <v>0</v>
      </c>
      <c r="I31" s="117">
        <f t="shared" si="2"/>
        <v>0</v>
      </c>
    </row>
    <row r="32" spans="1:14" ht="15.95" customHeight="1" x14ac:dyDescent="0.2">
      <c r="A32" s="90" t="s">
        <v>11</v>
      </c>
      <c r="B32" s="77">
        <v>4152</v>
      </c>
      <c r="C32" s="8">
        <f>'Month 1'!C32</f>
        <v>0</v>
      </c>
      <c r="D32" s="8">
        <f t="shared" si="0"/>
        <v>0</v>
      </c>
      <c r="E32" s="7">
        <v>0</v>
      </c>
      <c r="F32" s="8">
        <f t="shared" si="1"/>
        <v>0</v>
      </c>
      <c r="G32" s="8">
        <f>D32+'Month 11'!G32</f>
        <v>0</v>
      </c>
      <c r="H32" s="8">
        <f>E32+'Month 11'!H32</f>
        <v>0</v>
      </c>
      <c r="I32" s="117">
        <f t="shared" si="2"/>
        <v>0</v>
      </c>
      <c r="L32" s="55" t="s">
        <v>3</v>
      </c>
    </row>
    <row r="33" spans="1:11" ht="15.95" customHeight="1" x14ac:dyDescent="0.2">
      <c r="A33" s="90" t="s">
        <v>12</v>
      </c>
      <c r="B33" s="77">
        <v>4152</v>
      </c>
      <c r="C33" s="8">
        <f>'Month 1'!C33</f>
        <v>0</v>
      </c>
      <c r="D33" s="8">
        <f t="shared" si="0"/>
        <v>0</v>
      </c>
      <c r="E33" s="7">
        <v>0</v>
      </c>
      <c r="F33" s="8">
        <f t="shared" si="1"/>
        <v>0</v>
      </c>
      <c r="G33" s="8">
        <f>D33+'Month 11'!G33</f>
        <v>0</v>
      </c>
      <c r="H33" s="8">
        <f>E33+'Month 11'!H33</f>
        <v>0</v>
      </c>
      <c r="I33" s="117">
        <f t="shared" si="2"/>
        <v>0</v>
      </c>
    </row>
    <row r="34" spans="1:11" ht="15.95" customHeight="1" x14ac:dyDescent="0.2">
      <c r="A34" s="90" t="s">
        <v>13</v>
      </c>
      <c r="B34" s="77">
        <v>4152</v>
      </c>
      <c r="C34" s="8">
        <f>'Month 1'!C34</f>
        <v>0</v>
      </c>
      <c r="D34" s="8">
        <f t="shared" si="0"/>
        <v>0</v>
      </c>
      <c r="E34" s="7">
        <v>0</v>
      </c>
      <c r="F34" s="8">
        <f t="shared" si="1"/>
        <v>0</v>
      </c>
      <c r="G34" s="8">
        <f>D34+'Month 11'!G34</f>
        <v>0</v>
      </c>
      <c r="H34" s="8">
        <f>E34+'Month 11'!H34</f>
        <v>0</v>
      </c>
      <c r="I34" s="117">
        <f t="shared" si="2"/>
        <v>0</v>
      </c>
    </row>
    <row r="35" spans="1:11" ht="15.95" customHeight="1" x14ac:dyDescent="0.2">
      <c r="A35" s="90" t="s">
        <v>14</v>
      </c>
      <c r="B35" s="77">
        <v>4152</v>
      </c>
      <c r="C35" s="8">
        <f>'Month 1'!C35</f>
        <v>0</v>
      </c>
      <c r="D35" s="8">
        <f t="shared" si="0"/>
        <v>0</v>
      </c>
      <c r="E35" s="7">
        <v>0</v>
      </c>
      <c r="F35" s="8">
        <f t="shared" si="1"/>
        <v>0</v>
      </c>
      <c r="G35" s="8">
        <f>D35+'Month 11'!G35</f>
        <v>0</v>
      </c>
      <c r="H35" s="8">
        <f>E35+'Month 11'!H35</f>
        <v>0</v>
      </c>
      <c r="I35" s="117">
        <f t="shared" si="2"/>
        <v>0</v>
      </c>
    </row>
    <row r="36" spans="1:11" ht="15.95" customHeight="1" x14ac:dyDescent="0.2">
      <c r="A36" s="90" t="s">
        <v>15</v>
      </c>
      <c r="B36" s="77">
        <v>4152</v>
      </c>
      <c r="C36" s="8">
        <f>'Month 1'!C36</f>
        <v>0</v>
      </c>
      <c r="D36" s="8">
        <f t="shared" si="0"/>
        <v>0</v>
      </c>
      <c r="E36" s="7">
        <v>0</v>
      </c>
      <c r="F36" s="8">
        <f t="shared" si="1"/>
        <v>0</v>
      </c>
      <c r="G36" s="8">
        <f>D36+'Month 11'!G36</f>
        <v>0</v>
      </c>
      <c r="H36" s="8">
        <f>E36+'Month 11'!H36</f>
        <v>0</v>
      </c>
      <c r="I36" s="117">
        <f t="shared" si="2"/>
        <v>0</v>
      </c>
    </row>
    <row r="37" spans="1:11" ht="15.95" customHeight="1" x14ac:dyDescent="0.25">
      <c r="A37" s="90" t="s">
        <v>93</v>
      </c>
      <c r="B37" s="77">
        <v>4152</v>
      </c>
      <c r="C37" s="8">
        <f>'Month 1'!C37</f>
        <v>0</v>
      </c>
      <c r="D37" s="8">
        <f t="shared" si="0"/>
        <v>0</v>
      </c>
      <c r="E37" s="7">
        <v>0</v>
      </c>
      <c r="F37" s="8">
        <f t="shared" si="1"/>
        <v>0</v>
      </c>
      <c r="G37" s="8">
        <f>D37+'Month 11'!G37</f>
        <v>0</v>
      </c>
      <c r="H37" s="8">
        <f>E37+'Month 11'!H37</f>
        <v>0</v>
      </c>
      <c r="I37" s="117">
        <f t="shared" si="2"/>
        <v>0</v>
      </c>
    </row>
    <row r="38" spans="1:11" ht="15.95" customHeight="1" x14ac:dyDescent="0.25">
      <c r="A38" s="90" t="s">
        <v>94</v>
      </c>
      <c r="B38" s="77">
        <v>4152</v>
      </c>
      <c r="C38" s="8">
        <f>'Month 1'!C38</f>
        <v>0</v>
      </c>
      <c r="D38" s="8">
        <f t="shared" si="0"/>
        <v>0</v>
      </c>
      <c r="E38" s="7">
        <v>0</v>
      </c>
      <c r="F38" s="8">
        <f t="shared" si="1"/>
        <v>0</v>
      </c>
      <c r="G38" s="8">
        <f>D38+'Month 11'!G38</f>
        <v>0</v>
      </c>
      <c r="H38" s="8">
        <f>E38+'Month 11'!H38</f>
        <v>0</v>
      </c>
      <c r="I38" s="117">
        <f t="shared" si="2"/>
        <v>0</v>
      </c>
      <c r="K38" s="55" t="s">
        <v>3</v>
      </c>
    </row>
    <row r="39" spans="1:11" ht="15.95" customHeight="1" x14ac:dyDescent="0.2">
      <c r="A39" s="90" t="s">
        <v>16</v>
      </c>
      <c r="B39" s="77">
        <v>4152</v>
      </c>
      <c r="C39" s="8">
        <f>'Month 1'!C39</f>
        <v>0</v>
      </c>
      <c r="D39" s="8">
        <f t="shared" si="0"/>
        <v>0</v>
      </c>
      <c r="E39" s="7">
        <v>0</v>
      </c>
      <c r="F39" s="8">
        <f t="shared" si="1"/>
        <v>0</v>
      </c>
      <c r="G39" s="8">
        <f>D39+'Month 11'!G39</f>
        <v>0</v>
      </c>
      <c r="H39" s="8">
        <f>E39+'Month 11'!H39</f>
        <v>0</v>
      </c>
      <c r="I39" s="117">
        <f t="shared" si="2"/>
        <v>0</v>
      </c>
    </row>
    <row r="40" spans="1:11" ht="15.95" customHeight="1" x14ac:dyDescent="0.2">
      <c r="A40" s="78" t="s">
        <v>49</v>
      </c>
      <c r="B40" s="79">
        <v>4152</v>
      </c>
      <c r="C40" s="110">
        <f t="shared" ref="C40:I40" si="3">SUM(C28:C39)</f>
        <v>0</v>
      </c>
      <c r="D40" s="110">
        <f t="shared" si="3"/>
        <v>0</v>
      </c>
      <c r="E40" s="110">
        <f t="shared" si="3"/>
        <v>0</v>
      </c>
      <c r="F40" s="110">
        <f t="shared" si="3"/>
        <v>0</v>
      </c>
      <c r="G40" s="110">
        <f t="shared" si="3"/>
        <v>0</v>
      </c>
      <c r="H40" s="110">
        <f t="shared" si="3"/>
        <v>0</v>
      </c>
      <c r="I40" s="110">
        <f t="shared" si="3"/>
        <v>0</v>
      </c>
    </row>
    <row r="41" spans="1:11" ht="15.95" customHeight="1" x14ac:dyDescent="0.2">
      <c r="A41" s="78"/>
      <c r="B41" s="92"/>
      <c r="C41" s="186"/>
      <c r="D41" s="203"/>
      <c r="E41" s="203"/>
      <c r="F41" s="203"/>
      <c r="G41" s="203"/>
      <c r="H41" s="203"/>
      <c r="I41" s="204"/>
    </row>
    <row r="42" spans="1:11" ht="15.95" customHeight="1" x14ac:dyDescent="0.25">
      <c r="A42" s="89" t="s">
        <v>17</v>
      </c>
      <c r="B42" s="79"/>
      <c r="C42" s="23"/>
      <c r="D42" s="109"/>
      <c r="E42" s="23"/>
      <c r="F42" s="109"/>
      <c r="G42" s="109"/>
      <c r="H42" s="23"/>
      <c r="I42" s="126"/>
    </row>
    <row r="43" spans="1:11" ht="15.95" customHeight="1" x14ac:dyDescent="0.2">
      <c r="A43" s="76" t="s">
        <v>18</v>
      </c>
      <c r="B43" s="77">
        <v>4155</v>
      </c>
      <c r="C43" s="8">
        <f>'Month 1'!C43</f>
        <v>0</v>
      </c>
      <c r="D43" s="8">
        <f>IF($E$6&gt;$G$4,ROUND(C43/$I$6,2)*$G$4,ROUND(C43/$I$6,2)*$E$6)</f>
        <v>0</v>
      </c>
      <c r="E43" s="7">
        <v>0</v>
      </c>
      <c r="F43" s="8">
        <f>E43-D43</f>
        <v>0</v>
      </c>
      <c r="G43" s="8">
        <f>D43+'Month 11'!G43</f>
        <v>0</v>
      </c>
      <c r="H43" s="8">
        <f>E43+'Month 11'!H43</f>
        <v>0</v>
      </c>
      <c r="I43" s="117">
        <f>H43-G43</f>
        <v>0</v>
      </c>
    </row>
    <row r="44" spans="1:11" ht="15.95" customHeight="1" x14ac:dyDescent="0.2">
      <c r="A44" s="90" t="s">
        <v>19</v>
      </c>
      <c r="B44" s="77">
        <v>4155</v>
      </c>
      <c r="C44" s="8">
        <f>'Month 1'!C44</f>
        <v>0</v>
      </c>
      <c r="D44" s="8">
        <f>IF($E$6&gt;$G$4,ROUND(C44/$I$6,2)*$G$4,ROUND(C44/$I$6,2)*$E$6)</f>
        <v>0</v>
      </c>
      <c r="E44" s="7">
        <v>0</v>
      </c>
      <c r="F44" s="8">
        <f>E44-D44</f>
        <v>0</v>
      </c>
      <c r="G44" s="8">
        <f>D44+'Month 11'!G44</f>
        <v>0</v>
      </c>
      <c r="H44" s="8">
        <f>E44+'Month 11'!H44</f>
        <v>0</v>
      </c>
      <c r="I44" s="117">
        <f>H44-G44</f>
        <v>0</v>
      </c>
    </row>
    <row r="45" spans="1:11" ht="15.95" customHeight="1" x14ac:dyDescent="0.2">
      <c r="A45" s="90" t="s">
        <v>55</v>
      </c>
      <c r="B45" s="77">
        <v>4155</v>
      </c>
      <c r="C45" s="8">
        <f>'Month 1'!C45</f>
        <v>0</v>
      </c>
      <c r="D45" s="8">
        <f>IF($E$6&gt;$G$4,ROUND(C45/$I$6,2)*$G$4,ROUND(C45/$I$6,2)*$E$6)</f>
        <v>0</v>
      </c>
      <c r="E45" s="7">
        <v>0</v>
      </c>
      <c r="F45" s="8">
        <f>E45-D45</f>
        <v>0</v>
      </c>
      <c r="G45" s="8">
        <f>D45+'Month 11'!G45</f>
        <v>0</v>
      </c>
      <c r="H45" s="8">
        <f>E45+'Month 11'!H45</f>
        <v>0</v>
      </c>
      <c r="I45" s="117">
        <f>H45-G45</f>
        <v>0</v>
      </c>
    </row>
    <row r="46" spans="1:11" ht="15.95" customHeight="1" x14ac:dyDescent="0.2">
      <c r="A46" s="78" t="s">
        <v>20</v>
      </c>
      <c r="B46" s="79">
        <v>4155</v>
      </c>
      <c r="C46" s="104">
        <f>SUM(C43:C45)</f>
        <v>0</v>
      </c>
      <c r="D46" s="121">
        <f>SUM(D43:D45)</f>
        <v>0</v>
      </c>
      <c r="E46" s="121">
        <f>SUM(E43:E45)</f>
        <v>0</v>
      </c>
      <c r="F46" s="121">
        <f>E46-D46</f>
        <v>0</v>
      </c>
      <c r="G46" s="121">
        <f>SUM(G43:G45)</f>
        <v>0</v>
      </c>
      <c r="H46" s="121">
        <f>SUM(H43:H45)</f>
        <v>0</v>
      </c>
      <c r="I46" s="122">
        <f>H46-G46</f>
        <v>0</v>
      </c>
      <c r="K46" s="55" t="s">
        <v>3</v>
      </c>
    </row>
    <row r="47" spans="1:11" s="60" customFormat="1" ht="15.95" customHeight="1" x14ac:dyDescent="0.2">
      <c r="A47" s="78" t="s">
        <v>98</v>
      </c>
      <c r="B47" s="92"/>
      <c r="C47" s="104">
        <f>C46+C40+C26+C24+C23</f>
        <v>0</v>
      </c>
      <c r="D47" s="104">
        <f t="shared" ref="D47:I47" si="4">D46+D40+D26+D24+D23</f>
        <v>0</v>
      </c>
      <c r="E47" s="104">
        <f t="shared" si="4"/>
        <v>0</v>
      </c>
      <c r="F47" s="104">
        <f t="shared" si="4"/>
        <v>0</v>
      </c>
      <c r="G47" s="104">
        <f t="shared" si="4"/>
        <v>0</v>
      </c>
      <c r="H47" s="104">
        <f t="shared" si="4"/>
        <v>0</v>
      </c>
      <c r="I47" s="104">
        <f t="shared" si="4"/>
        <v>0</v>
      </c>
    </row>
    <row r="48" spans="1:11" ht="15.95" customHeight="1" thickBot="1" x14ac:dyDescent="0.25">
      <c r="A48" s="93"/>
      <c r="B48" s="81"/>
      <c r="C48" s="112"/>
      <c r="D48" s="112"/>
      <c r="E48" s="112"/>
      <c r="F48" s="112"/>
      <c r="G48" s="112"/>
      <c r="H48" s="112"/>
      <c r="I48" s="129"/>
    </row>
    <row r="49" spans="1:9" ht="15.95" customHeight="1" x14ac:dyDescent="0.25">
      <c r="A49" s="89" t="s">
        <v>78</v>
      </c>
      <c r="B49" s="77"/>
      <c r="C49" s="23"/>
      <c r="D49" s="23"/>
      <c r="E49" s="23"/>
      <c r="F49" s="23"/>
      <c r="G49" s="23"/>
      <c r="H49" s="23"/>
      <c r="I49" s="190"/>
    </row>
    <row r="50" spans="1:9" ht="15.95" customHeight="1" x14ac:dyDescent="0.2">
      <c r="A50" s="90" t="s">
        <v>79</v>
      </c>
      <c r="B50" s="77">
        <v>3310</v>
      </c>
      <c r="C50" s="8">
        <f>'Month 1'!C50</f>
        <v>0</v>
      </c>
      <c r="D50" s="8">
        <f t="shared" ref="D50:D55" si="5">IF($E$6&gt;$G$4,ROUND(C50/$I$6,2)*$G$4,ROUND(C50/$I$6,2)*$E$6)</f>
        <v>0</v>
      </c>
      <c r="E50" s="7">
        <v>0</v>
      </c>
      <c r="F50" s="8">
        <f t="shared" ref="F50:F55" si="6">E50-D50</f>
        <v>0</v>
      </c>
      <c r="G50" s="8">
        <f>D50+'Month 11'!G50</f>
        <v>0</v>
      </c>
      <c r="H50" s="8">
        <f>E50+'Month 11'!H50</f>
        <v>0</v>
      </c>
      <c r="I50" s="117">
        <f t="shared" ref="I50:I55" si="7">H50-G50</f>
        <v>0</v>
      </c>
    </row>
    <row r="51" spans="1:9" ht="15.95" customHeight="1" x14ac:dyDescent="0.2">
      <c r="A51" s="90" t="s">
        <v>80</v>
      </c>
      <c r="B51" s="77">
        <v>3481</v>
      </c>
      <c r="C51" s="8">
        <f>'Month 1'!C51</f>
        <v>0</v>
      </c>
      <c r="D51" s="8">
        <f t="shared" si="5"/>
        <v>0</v>
      </c>
      <c r="E51" s="7">
        <v>0</v>
      </c>
      <c r="F51" s="8">
        <f t="shared" si="6"/>
        <v>0</v>
      </c>
      <c r="G51" s="8">
        <f>D51+'Month 11'!G51</f>
        <v>0</v>
      </c>
      <c r="H51" s="8">
        <f>E51+'Month 11'!H51</f>
        <v>0</v>
      </c>
      <c r="I51" s="117">
        <f t="shared" si="7"/>
        <v>0</v>
      </c>
    </row>
    <row r="52" spans="1:9" ht="15.95" customHeight="1" x14ac:dyDescent="0.2">
      <c r="A52" s="90" t="s">
        <v>81</v>
      </c>
      <c r="B52" s="77">
        <v>3300</v>
      </c>
      <c r="C52" s="8">
        <f>'Month 1'!C52</f>
        <v>0</v>
      </c>
      <c r="D52" s="8">
        <f t="shared" si="5"/>
        <v>0</v>
      </c>
      <c r="E52" s="7">
        <v>0</v>
      </c>
      <c r="F52" s="8">
        <f t="shared" si="6"/>
        <v>0</v>
      </c>
      <c r="G52" s="8">
        <f>D52+'Month 11'!G52</f>
        <v>0</v>
      </c>
      <c r="H52" s="8">
        <f>E52+'Month 11'!H52</f>
        <v>0</v>
      </c>
      <c r="I52" s="117">
        <f t="shared" si="7"/>
        <v>0</v>
      </c>
    </row>
    <row r="53" spans="1:9" ht="15.95" customHeight="1" x14ac:dyDescent="0.2">
      <c r="A53" s="90" t="s">
        <v>82</v>
      </c>
      <c r="B53" s="77">
        <v>4153</v>
      </c>
      <c r="C53" s="8">
        <f>'Month 1'!C53</f>
        <v>0</v>
      </c>
      <c r="D53" s="8">
        <f t="shared" si="5"/>
        <v>0</v>
      </c>
      <c r="E53" s="7">
        <v>0</v>
      </c>
      <c r="F53" s="8">
        <f t="shared" si="6"/>
        <v>0</v>
      </c>
      <c r="G53" s="8">
        <f>D53+'Month 11'!G53</f>
        <v>0</v>
      </c>
      <c r="H53" s="8">
        <f>E53+'Month 11'!H53</f>
        <v>0</v>
      </c>
      <c r="I53" s="117">
        <f t="shared" si="7"/>
        <v>0</v>
      </c>
    </row>
    <row r="54" spans="1:9" ht="15.95" customHeight="1" x14ac:dyDescent="0.2">
      <c r="A54" s="90" t="s">
        <v>95</v>
      </c>
      <c r="B54" s="77">
        <v>4153</v>
      </c>
      <c r="C54" s="8">
        <f>'Month 1'!C54</f>
        <v>0</v>
      </c>
      <c r="D54" s="8">
        <f t="shared" si="5"/>
        <v>0</v>
      </c>
      <c r="E54" s="7">
        <v>0</v>
      </c>
      <c r="F54" s="8">
        <f t="shared" si="6"/>
        <v>0</v>
      </c>
      <c r="G54" s="8">
        <f>D54+'Month 11'!G54</f>
        <v>0</v>
      </c>
      <c r="H54" s="8">
        <f>E54+'Month 11'!H54</f>
        <v>0</v>
      </c>
      <c r="I54" s="117">
        <f t="shared" si="7"/>
        <v>0</v>
      </c>
    </row>
    <row r="55" spans="1:9" ht="15.95" customHeight="1" x14ac:dyDescent="0.2">
      <c r="A55" s="90" t="s">
        <v>114</v>
      </c>
      <c r="B55" s="77">
        <v>4154</v>
      </c>
      <c r="C55" s="8">
        <f>'Month 1'!C55</f>
        <v>0</v>
      </c>
      <c r="D55" s="8">
        <f t="shared" si="5"/>
        <v>0</v>
      </c>
      <c r="E55" s="7">
        <v>0</v>
      </c>
      <c r="F55" s="8">
        <f t="shared" si="6"/>
        <v>0</v>
      </c>
      <c r="G55" s="8">
        <f>D55+'Month 11'!G55</f>
        <v>0</v>
      </c>
      <c r="H55" s="8">
        <f>E55+'Month 11'!H55</f>
        <v>0</v>
      </c>
      <c r="I55" s="117">
        <f t="shared" si="7"/>
        <v>0</v>
      </c>
    </row>
    <row r="56" spans="1:9" ht="15.95" customHeight="1" thickBot="1" x14ac:dyDescent="0.25">
      <c r="A56" s="201" t="s">
        <v>108</v>
      </c>
      <c r="B56" s="95"/>
      <c r="C56" s="104">
        <f>SUM(C50:C55)</f>
        <v>0</v>
      </c>
      <c r="D56" s="104">
        <f t="shared" ref="D56:I56" si="8">SUM(D50:D55)</f>
        <v>0</v>
      </c>
      <c r="E56" s="104">
        <f t="shared" si="8"/>
        <v>0</v>
      </c>
      <c r="F56" s="104">
        <f t="shared" si="8"/>
        <v>0</v>
      </c>
      <c r="G56" s="104">
        <f t="shared" si="8"/>
        <v>0</v>
      </c>
      <c r="H56" s="104">
        <f t="shared" si="8"/>
        <v>0</v>
      </c>
      <c r="I56" s="104">
        <f t="shared" si="8"/>
        <v>0</v>
      </c>
    </row>
    <row r="57" spans="1:9" ht="15.95" customHeight="1" x14ac:dyDescent="0.2">
      <c r="A57" s="96" t="s">
        <v>21</v>
      </c>
      <c r="B57" s="97"/>
      <c r="C57" s="130">
        <f>'Month 1'!C57</f>
        <v>0</v>
      </c>
      <c r="D57" s="113">
        <f>IF($E$6&gt;$G$4,(C57/$I$6)*$G$4,(C57/$I$6)*$E$6)</f>
        <v>0</v>
      </c>
      <c r="E57" s="7">
        <v>0</v>
      </c>
      <c r="F57" s="130">
        <f>E57-D57</f>
        <v>0</v>
      </c>
      <c r="G57" s="130">
        <f>D57+'Month 11'!G57</f>
        <v>0</v>
      </c>
      <c r="H57" s="130">
        <f>E57+'Month 11'!H57</f>
        <v>0</v>
      </c>
      <c r="I57" s="131">
        <f>H57-G57</f>
        <v>0</v>
      </c>
    </row>
    <row r="58" spans="1:9" ht="15.95" customHeight="1" x14ac:dyDescent="0.2">
      <c r="A58" s="90"/>
      <c r="B58" s="98"/>
      <c r="C58" s="23"/>
      <c r="D58" s="109"/>
      <c r="E58" s="23"/>
      <c r="F58" s="109"/>
      <c r="G58" s="109"/>
      <c r="H58" s="23"/>
      <c r="I58" s="126"/>
    </row>
    <row r="59" spans="1:9" ht="15.95" customHeight="1" x14ac:dyDescent="0.2">
      <c r="A59" s="99" t="s">
        <v>22</v>
      </c>
      <c r="B59" s="100"/>
      <c r="C59" s="184">
        <f>'Month 1'!C59</f>
        <v>0</v>
      </c>
      <c r="D59" s="184">
        <f>(D15+D18+D20+D47+D56)-D57</f>
        <v>0</v>
      </c>
      <c r="E59" s="184">
        <f>(E15+E18+E20+E47+E56)-E57</f>
        <v>0</v>
      </c>
      <c r="F59" s="184">
        <f>E59-D59</f>
        <v>0</v>
      </c>
      <c r="G59" s="184">
        <f>D59+'Month 11'!G59</f>
        <v>0</v>
      </c>
      <c r="H59" s="184">
        <f>E59+'Month 11'!H59</f>
        <v>0</v>
      </c>
      <c r="I59" s="192">
        <f>H59-G59</f>
        <v>0</v>
      </c>
    </row>
    <row r="60" spans="1:9" ht="15.95" customHeight="1" thickBot="1" x14ac:dyDescent="0.25">
      <c r="A60" s="101"/>
      <c r="B60" s="102"/>
      <c r="C60" s="115"/>
      <c r="D60" s="115"/>
      <c r="E60" s="115"/>
      <c r="F60" s="115"/>
      <c r="G60" s="115"/>
      <c r="H60" s="115"/>
      <c r="I60" s="133"/>
    </row>
    <row r="61" spans="1:9" ht="15.95" customHeight="1" x14ac:dyDescent="0.2">
      <c r="A61" s="100"/>
      <c r="B61" s="100"/>
      <c r="C61" s="116"/>
      <c r="D61" s="116"/>
      <c r="E61" s="116"/>
      <c r="F61" s="116"/>
      <c r="G61" s="116"/>
      <c r="H61" s="116"/>
      <c r="I61" s="116"/>
    </row>
    <row r="62" spans="1:9" ht="15.95" customHeight="1" x14ac:dyDescent="0.2">
      <c r="A62" s="103" t="s">
        <v>192</v>
      </c>
      <c r="B62" s="103"/>
      <c r="C62" s="116"/>
      <c r="D62" s="116"/>
      <c r="E62" s="116"/>
      <c r="F62" s="116"/>
      <c r="G62" s="116"/>
      <c r="H62" s="116"/>
      <c r="I62" s="116"/>
    </row>
    <row r="63" spans="1:9" ht="15.95" customHeight="1" x14ac:dyDescent="0.2">
      <c r="A63" s="238" t="s">
        <v>71</v>
      </c>
      <c r="B63" s="238"/>
      <c r="C63" s="238"/>
      <c r="D63" s="238"/>
      <c r="E63" s="238"/>
      <c r="F63" s="238"/>
      <c r="G63" s="238"/>
      <c r="H63" s="136"/>
      <c r="I63" s="136"/>
    </row>
    <row r="64" spans="1:9" ht="15.95" customHeight="1" x14ac:dyDescent="0.2">
      <c r="A64" s="238" t="s">
        <v>104</v>
      </c>
      <c r="B64" s="238"/>
      <c r="C64" s="238"/>
      <c r="D64" s="238"/>
      <c r="E64" s="238"/>
      <c r="F64" s="238"/>
      <c r="G64" s="238"/>
      <c r="H64" s="238"/>
      <c r="I64" s="238"/>
    </row>
    <row r="65" spans="1:13" ht="15.95" customHeight="1" x14ac:dyDescent="0.2">
      <c r="A65" s="238" t="s">
        <v>105</v>
      </c>
      <c r="B65" s="238"/>
      <c r="C65" s="238"/>
      <c r="D65" s="238"/>
      <c r="E65" s="238"/>
      <c r="F65" s="238"/>
      <c r="G65" s="238"/>
      <c r="H65" s="238"/>
      <c r="I65" s="238"/>
    </row>
    <row r="66" spans="1:13" ht="15.95" customHeight="1" x14ac:dyDescent="0.2">
      <c r="A66" s="137"/>
      <c r="B66" s="137"/>
      <c r="C66" s="137"/>
      <c r="D66" s="137"/>
      <c r="E66" s="137"/>
      <c r="F66" s="137"/>
      <c r="G66" s="137"/>
      <c r="H66" s="136"/>
      <c r="I66" s="136"/>
    </row>
    <row r="67" spans="1:13" ht="15.95" customHeight="1" x14ac:dyDescent="0.2">
      <c r="A67" s="138" t="s">
        <v>57</v>
      </c>
      <c r="B67" s="138"/>
      <c r="C67" s="137"/>
      <c r="D67" s="137"/>
      <c r="E67" s="137"/>
      <c r="F67" s="137"/>
      <c r="G67" s="137"/>
      <c r="H67" s="136"/>
      <c r="I67" s="136"/>
    </row>
    <row r="68" spans="1:13" ht="15.95" customHeight="1" x14ac:dyDescent="0.25">
      <c r="A68" s="240" t="s">
        <v>23</v>
      </c>
      <c r="B68" s="241"/>
      <c r="C68" s="242"/>
      <c r="D68" s="242"/>
      <c r="E68" s="242"/>
      <c r="F68" s="242"/>
      <c r="G68" s="242"/>
      <c r="H68" s="242"/>
      <c r="I68" s="243"/>
    </row>
    <row r="69" spans="1:13" ht="15.95" customHeight="1" x14ac:dyDescent="0.25">
      <c r="A69" s="139"/>
      <c r="B69" s="140"/>
      <c r="C69" s="141"/>
      <c r="D69" s="239" t="str">
        <f>C4</f>
        <v>December</v>
      </c>
      <c r="E69" s="239"/>
      <c r="F69" s="141"/>
      <c r="G69" s="141"/>
      <c r="H69" s="244" t="s">
        <v>85</v>
      </c>
      <c r="I69" s="245"/>
    </row>
    <row r="70" spans="1:13" ht="41.25" customHeight="1" x14ac:dyDescent="0.25">
      <c r="A70" s="193"/>
      <c r="B70" s="143"/>
      <c r="C70" s="143"/>
      <c r="D70" s="205"/>
      <c r="E70" s="144" t="s">
        <v>24</v>
      </c>
      <c r="F70" s="145" t="s">
        <v>1</v>
      </c>
      <c r="G70" s="145" t="s">
        <v>25</v>
      </c>
      <c r="H70" s="146" t="s">
        <v>91</v>
      </c>
      <c r="I70" s="146" t="s">
        <v>92</v>
      </c>
    </row>
    <row r="71" spans="1:13" ht="15.95" customHeight="1" x14ac:dyDescent="0.2">
      <c r="A71" s="147" t="s">
        <v>109</v>
      </c>
      <c r="B71" s="148"/>
      <c r="C71" s="148"/>
      <c r="D71" s="210">
        <f>$E$11+$E$13</f>
        <v>0</v>
      </c>
      <c r="E71" s="211"/>
      <c r="F71" s="149">
        <f>I4</f>
        <v>0</v>
      </c>
      <c r="G71" s="150">
        <v>4141</v>
      </c>
      <c r="H71" s="9"/>
      <c r="I71" s="10"/>
    </row>
    <row r="72" spans="1:13" ht="15.95" customHeight="1" x14ac:dyDescent="0.2">
      <c r="A72" s="147" t="s">
        <v>112</v>
      </c>
      <c r="B72" s="148"/>
      <c r="C72" s="148"/>
      <c r="D72" s="210">
        <f>$E$12+$E$14</f>
        <v>0</v>
      </c>
      <c r="E72" s="211"/>
      <c r="F72" s="149">
        <f>I4</f>
        <v>0</v>
      </c>
      <c r="G72" s="150">
        <v>4140</v>
      </c>
      <c r="H72" s="11"/>
      <c r="I72" s="12"/>
    </row>
    <row r="73" spans="1:13" ht="15.95" customHeight="1" x14ac:dyDescent="0.2">
      <c r="A73" s="142" t="s">
        <v>47</v>
      </c>
      <c r="B73" s="151"/>
      <c r="C73" s="152"/>
      <c r="D73" s="210"/>
      <c r="E73" s="211"/>
      <c r="F73" s="153"/>
      <c r="G73" s="150"/>
      <c r="H73" s="11"/>
      <c r="I73" s="12"/>
    </row>
    <row r="74" spans="1:13" ht="15.95" customHeight="1" x14ac:dyDescent="0.2">
      <c r="A74" s="154" t="s">
        <v>53</v>
      </c>
      <c r="B74" s="157"/>
      <c r="C74" s="155"/>
      <c r="D74" s="210">
        <f>$E$23</f>
        <v>0</v>
      </c>
      <c r="E74" s="211"/>
      <c r="F74" s="149">
        <f>$F$71</f>
        <v>0</v>
      </c>
      <c r="G74" s="150">
        <v>4151</v>
      </c>
      <c r="H74" s="11"/>
      <c r="I74" s="12"/>
      <c r="J74" s="61"/>
    </row>
    <row r="75" spans="1:13" ht="15.95" customHeight="1" x14ac:dyDescent="0.2">
      <c r="A75" s="156" t="s">
        <v>10</v>
      </c>
      <c r="B75" s="155"/>
      <c r="C75" s="155"/>
      <c r="D75" s="210">
        <f>$E$24</f>
        <v>0</v>
      </c>
      <c r="E75" s="211"/>
      <c r="F75" s="149">
        <f>$F$71</f>
        <v>0</v>
      </c>
      <c r="G75" s="150">
        <v>3580</v>
      </c>
      <c r="H75" s="11"/>
      <c r="I75" s="12"/>
      <c r="K75" s="55" t="s">
        <v>3</v>
      </c>
    </row>
    <row r="76" spans="1:13" ht="15.95" customHeight="1" x14ac:dyDescent="0.2">
      <c r="A76" s="154" t="s">
        <v>138</v>
      </c>
      <c r="B76" s="157"/>
      <c r="C76" s="155"/>
      <c r="D76" s="210">
        <f>$E$26</f>
        <v>0</v>
      </c>
      <c r="E76" s="211"/>
      <c r="F76" s="149">
        <f>$F$71</f>
        <v>0</v>
      </c>
      <c r="G76" s="150">
        <v>3570</v>
      </c>
      <c r="H76" s="11"/>
      <c r="I76" s="12"/>
    </row>
    <row r="77" spans="1:13" ht="15.95" customHeight="1" x14ac:dyDescent="0.2">
      <c r="A77" s="154" t="s">
        <v>83</v>
      </c>
      <c r="B77" s="157"/>
      <c r="C77" s="155"/>
      <c r="D77" s="210">
        <f>$E$18</f>
        <v>0</v>
      </c>
      <c r="E77" s="211"/>
      <c r="F77" s="149">
        <f>$F$71</f>
        <v>0</v>
      </c>
      <c r="G77" s="150">
        <v>3561</v>
      </c>
      <c r="H77" s="11"/>
      <c r="I77" s="12"/>
    </row>
    <row r="78" spans="1:13" ht="15.95" customHeight="1" x14ac:dyDescent="0.2">
      <c r="A78" s="154" t="s">
        <v>84</v>
      </c>
      <c r="B78" s="157"/>
      <c r="C78" s="155"/>
      <c r="D78" s="210">
        <f>$E$20</f>
        <v>0</v>
      </c>
      <c r="E78" s="211"/>
      <c r="F78" s="149">
        <f>$F$71</f>
        <v>0</v>
      </c>
      <c r="G78" s="150">
        <v>3561</v>
      </c>
      <c r="H78" s="11"/>
      <c r="I78" s="12"/>
    </row>
    <row r="79" spans="1:13" ht="15.95" customHeight="1" x14ac:dyDescent="0.2">
      <c r="A79" s="155" t="s">
        <v>48</v>
      </c>
      <c r="B79" s="248">
        <f>$E$40</f>
        <v>0</v>
      </c>
      <c r="C79" s="249"/>
      <c r="D79" s="229"/>
      <c r="E79" s="230"/>
      <c r="F79" s="158"/>
      <c r="G79" s="159"/>
      <c r="H79" s="11"/>
      <c r="I79" s="12"/>
    </row>
    <row r="80" spans="1:13" ht="15.95" customHeight="1" x14ac:dyDescent="0.2">
      <c r="A80" s="155" t="s">
        <v>27</v>
      </c>
      <c r="B80" s="236">
        <f>$E$57</f>
        <v>0</v>
      </c>
      <c r="C80" s="237"/>
      <c r="D80" s="246"/>
      <c r="E80" s="247"/>
      <c r="F80" s="158"/>
      <c r="G80" s="159"/>
      <c r="H80" s="11"/>
      <c r="I80" s="12"/>
      <c r="J80" s="62"/>
      <c r="M80" s="55" t="s">
        <v>3</v>
      </c>
    </row>
    <row r="81" spans="1:9" ht="15.95" customHeight="1" x14ac:dyDescent="0.2">
      <c r="A81" s="156" t="s">
        <v>50</v>
      </c>
      <c r="B81" s="155"/>
      <c r="C81" s="160"/>
      <c r="D81" s="210">
        <f>$B$79-$B$80</f>
        <v>0</v>
      </c>
      <c r="E81" s="211"/>
      <c r="F81" s="149">
        <f>$F$71</f>
        <v>0</v>
      </c>
      <c r="G81" s="150">
        <v>4152</v>
      </c>
      <c r="H81" s="11"/>
      <c r="I81" s="12"/>
    </row>
    <row r="82" spans="1:9" ht="15.95" customHeight="1" x14ac:dyDescent="0.2">
      <c r="A82" s="161" t="s">
        <v>26</v>
      </c>
      <c r="B82" s="162"/>
      <c r="C82" s="162"/>
      <c r="D82" s="210">
        <f>$E$46</f>
        <v>0</v>
      </c>
      <c r="E82" s="211"/>
      <c r="F82" s="149">
        <f t="shared" ref="F82:F88" si="9">$F$71</f>
        <v>0</v>
      </c>
      <c r="G82" s="150">
        <v>4155</v>
      </c>
      <c r="H82" s="11"/>
      <c r="I82" s="12"/>
    </row>
    <row r="83" spans="1:9" ht="15.95" customHeight="1" x14ac:dyDescent="0.2">
      <c r="A83" s="163" t="s">
        <v>79</v>
      </c>
      <c r="B83" s="164"/>
      <c r="C83" s="162"/>
      <c r="D83" s="210">
        <f>$E$50</f>
        <v>0</v>
      </c>
      <c r="E83" s="211"/>
      <c r="F83" s="149">
        <f t="shared" si="9"/>
        <v>0</v>
      </c>
      <c r="G83" s="150">
        <v>3310</v>
      </c>
      <c r="H83" s="11"/>
      <c r="I83" s="12"/>
    </row>
    <row r="84" spans="1:9" ht="15.95" customHeight="1" x14ac:dyDescent="0.2">
      <c r="A84" s="163" t="s">
        <v>80</v>
      </c>
      <c r="B84" s="164"/>
      <c r="C84" s="162"/>
      <c r="D84" s="210">
        <f>$E$51</f>
        <v>0</v>
      </c>
      <c r="E84" s="211"/>
      <c r="F84" s="149">
        <f t="shared" si="9"/>
        <v>0</v>
      </c>
      <c r="G84" s="150">
        <v>3481</v>
      </c>
      <c r="H84" s="9"/>
      <c r="I84" s="10"/>
    </row>
    <row r="85" spans="1:9" ht="15.95" customHeight="1" x14ac:dyDescent="0.2">
      <c r="A85" s="163" t="s">
        <v>81</v>
      </c>
      <c r="B85" s="164"/>
      <c r="C85" s="162"/>
      <c r="D85" s="210">
        <f>$E$52</f>
        <v>0</v>
      </c>
      <c r="E85" s="211"/>
      <c r="F85" s="149">
        <f t="shared" si="9"/>
        <v>0</v>
      </c>
      <c r="G85" s="150">
        <v>3300</v>
      </c>
      <c r="H85" s="9"/>
      <c r="I85" s="10"/>
    </row>
    <row r="86" spans="1:9" ht="15.95" customHeight="1" x14ac:dyDescent="0.2">
      <c r="A86" s="165" t="s">
        <v>82</v>
      </c>
      <c r="B86" s="166"/>
      <c r="C86" s="148"/>
      <c r="D86" s="210">
        <f>$E$53</f>
        <v>0</v>
      </c>
      <c r="E86" s="211"/>
      <c r="F86" s="149">
        <f t="shared" si="9"/>
        <v>0</v>
      </c>
      <c r="G86" s="150">
        <v>4153</v>
      </c>
      <c r="H86" s="9"/>
      <c r="I86" s="10"/>
    </row>
    <row r="87" spans="1:9" ht="15.95" customHeight="1" x14ac:dyDescent="0.2">
      <c r="A87" s="165" t="s">
        <v>96</v>
      </c>
      <c r="B87" s="166"/>
      <c r="C87" s="148"/>
      <c r="D87" s="210">
        <f>$E$54</f>
        <v>0</v>
      </c>
      <c r="E87" s="211"/>
      <c r="F87" s="149">
        <f t="shared" si="9"/>
        <v>0</v>
      </c>
      <c r="G87" s="167">
        <v>4153</v>
      </c>
      <c r="H87" s="9"/>
      <c r="I87" s="10"/>
    </row>
    <row r="88" spans="1:9" ht="15.95" customHeight="1" x14ac:dyDescent="0.25">
      <c r="A88" s="168" t="s">
        <v>97</v>
      </c>
      <c r="B88" s="166"/>
      <c r="C88" s="148"/>
      <c r="D88" s="210">
        <f>$E$55</f>
        <v>0</v>
      </c>
      <c r="E88" s="211"/>
      <c r="F88" s="149">
        <f t="shared" si="9"/>
        <v>0</v>
      </c>
      <c r="G88" s="150">
        <v>4154</v>
      </c>
      <c r="H88" s="9"/>
      <c r="I88" s="10"/>
    </row>
    <row r="89" spans="1:9" ht="15.95" customHeight="1" x14ac:dyDescent="0.2">
      <c r="A89" s="169" t="s">
        <v>131</v>
      </c>
      <c r="B89" s="170"/>
      <c r="C89" s="170"/>
      <c r="D89" s="231">
        <f>SUM($D$71:$D$88)</f>
        <v>0</v>
      </c>
      <c r="E89" s="232"/>
      <c r="F89" s="171" t="s">
        <v>3</v>
      </c>
      <c r="G89" s="171"/>
      <c r="H89" s="10"/>
      <c r="I89" s="10"/>
    </row>
    <row r="90" spans="1:9" ht="15.95" customHeight="1" x14ac:dyDescent="0.2">
      <c r="A90" s="169" t="s">
        <v>146</v>
      </c>
      <c r="B90" s="170"/>
      <c r="C90" s="170"/>
      <c r="D90" s="231">
        <v>0</v>
      </c>
      <c r="E90" s="232"/>
      <c r="F90" s="171" t="s">
        <v>3</v>
      </c>
      <c r="G90" s="171"/>
      <c r="H90" s="10"/>
      <c r="I90" s="10"/>
    </row>
    <row r="91" spans="1:9" ht="15.95" customHeight="1" x14ac:dyDescent="0.2">
      <c r="A91" s="169" t="s">
        <v>132</v>
      </c>
      <c r="B91" s="170"/>
      <c r="C91" s="170"/>
      <c r="D91" s="231">
        <f>$D$89-$D$90</f>
        <v>0</v>
      </c>
      <c r="E91" s="232"/>
      <c r="F91" s="171" t="s">
        <v>3</v>
      </c>
      <c r="G91" s="171"/>
      <c r="H91" s="4"/>
      <c r="I91" s="10"/>
    </row>
    <row r="92" spans="1:9" ht="15.95" customHeight="1" x14ac:dyDescent="0.2">
      <c r="A92" s="172" t="s">
        <v>85</v>
      </c>
      <c r="B92" s="2"/>
      <c r="C92" s="2"/>
      <c r="D92" s="2"/>
      <c r="E92" s="28"/>
      <c r="F92" s="2"/>
      <c r="G92" s="2"/>
      <c r="H92" s="4"/>
      <c r="I92" s="10"/>
    </row>
    <row r="93" spans="1:9" ht="15.95" customHeight="1" x14ac:dyDescent="0.25">
      <c r="A93" s="173" t="s">
        <v>86</v>
      </c>
      <c r="B93" s="3"/>
      <c r="C93" s="4"/>
      <c r="D93" s="4"/>
      <c r="E93" s="10"/>
      <c r="F93" s="4"/>
      <c r="G93" s="5"/>
      <c r="H93" s="4"/>
      <c r="I93" s="10"/>
    </row>
    <row r="94" spans="1:9" ht="15.95" customHeight="1" x14ac:dyDescent="0.25">
      <c r="A94" s="173" t="s">
        <v>28</v>
      </c>
      <c r="B94" s="3"/>
      <c r="C94" s="4"/>
      <c r="D94" s="4"/>
      <c r="E94" s="10" t="s">
        <v>36</v>
      </c>
      <c r="F94" s="4"/>
      <c r="G94" s="5"/>
      <c r="H94" s="4"/>
      <c r="I94" s="10"/>
    </row>
    <row r="95" spans="1:9" ht="15.95" customHeight="1" x14ac:dyDescent="0.2">
      <c r="A95" s="174" t="s">
        <v>133</v>
      </c>
      <c r="B95" s="233">
        <f>C5-D90</f>
        <v>0</v>
      </c>
      <c r="C95" s="234"/>
      <c r="D95" s="98"/>
      <c r="E95" s="98"/>
      <c r="F95" s="98"/>
      <c r="G95" s="98"/>
      <c r="H95" s="98"/>
      <c r="I95" s="98"/>
    </row>
    <row r="96" spans="1:9" ht="15.95" customHeight="1" x14ac:dyDescent="0.2">
      <c r="A96" s="175" t="s">
        <v>87</v>
      </c>
      <c r="B96" s="175"/>
      <c r="C96" s="175"/>
      <c r="D96" s="175"/>
      <c r="E96" s="175"/>
      <c r="F96"/>
      <c r="G96" s="176"/>
      <c r="H96"/>
      <c r="I96" s="98"/>
    </row>
    <row r="97" spans="1:9" ht="15.95" customHeight="1" x14ac:dyDescent="0.2">
      <c r="A97" s="177" t="s">
        <v>88</v>
      </c>
      <c r="B97" s="175"/>
      <c r="C97" s="175"/>
      <c r="D97" s="175"/>
      <c r="E97" s="175"/>
      <c r="F97"/>
      <c r="G97"/>
      <c r="H97"/>
      <c r="I97" s="98"/>
    </row>
    <row r="98" spans="1:9" ht="15.95" customHeight="1" x14ac:dyDescent="0.2">
      <c r="A98" s="177" t="s">
        <v>89</v>
      </c>
      <c r="B98" s="175"/>
      <c r="C98" s="175"/>
      <c r="D98" s="175"/>
      <c r="E98" s="175"/>
      <c r="F98"/>
      <c r="G98"/>
      <c r="H98"/>
      <c r="I98" s="98"/>
    </row>
    <row r="99" spans="1:9" ht="15.95" customHeight="1" x14ac:dyDescent="0.2">
      <c r="A99" s="228" t="s">
        <v>195</v>
      </c>
      <c r="B99" s="228"/>
      <c r="C99" s="228"/>
      <c r="D99" s="228"/>
      <c r="E99" s="228"/>
      <c r="F99"/>
      <c r="G99"/>
      <c r="H99"/>
      <c r="I99" s="98"/>
    </row>
    <row r="100" spans="1:9" ht="15.95" customHeight="1" x14ac:dyDescent="0.2">
      <c r="A100" s="228"/>
      <c r="B100" s="228"/>
      <c r="C100" s="228"/>
      <c r="D100" s="228"/>
      <c r="E100" s="228"/>
      <c r="F100"/>
      <c r="G100" s="178"/>
      <c r="H100"/>
      <c r="I100" s="98"/>
    </row>
    <row r="101" spans="1:9" ht="15.95" customHeight="1" x14ac:dyDescent="0.2">
      <c r="A101" s="228"/>
      <c r="B101" s="228"/>
      <c r="C101" s="228"/>
      <c r="D101" s="228"/>
      <c r="E101" s="228"/>
      <c r="F101"/>
      <c r="G101" s="178"/>
      <c r="H101"/>
      <c r="I101" s="98"/>
    </row>
    <row r="102" spans="1:9" ht="15.95" customHeight="1" x14ac:dyDescent="0.2">
      <c r="A102" s="155" t="s">
        <v>29</v>
      </c>
      <c r="B102" s="155"/>
      <c r="C102" s="98"/>
      <c r="D102" s="98"/>
      <c r="E102" s="98"/>
      <c r="F102" s="98"/>
      <c r="G102" s="98"/>
      <c r="H102" s="98"/>
      <c r="I102" s="98"/>
    </row>
    <row r="103" spans="1:9" ht="15.95" customHeight="1" x14ac:dyDescent="0.2">
      <c r="A103" s="98"/>
      <c r="B103" s="98"/>
      <c r="C103" s="98"/>
      <c r="D103" s="98"/>
      <c r="E103" s="98"/>
      <c r="F103" s="98"/>
      <c r="G103" s="98"/>
      <c r="H103" s="98"/>
      <c r="I103" s="98"/>
    </row>
    <row r="104" spans="1:9" ht="15.95" customHeight="1" x14ac:dyDescent="0.2">
      <c r="A104" s="155" t="s">
        <v>30</v>
      </c>
      <c r="B104" s="155"/>
      <c r="C104" s="98"/>
      <c r="D104" s="98"/>
      <c r="E104" s="98"/>
      <c r="F104" s="98"/>
      <c r="G104" s="98"/>
      <c r="H104" s="98"/>
      <c r="I104" s="98"/>
    </row>
    <row r="105" spans="1:9" ht="15.95" customHeight="1" x14ac:dyDescent="0.2">
      <c r="A105" s="155" t="s">
        <v>43</v>
      </c>
      <c r="B105" s="155"/>
      <c r="C105" s="98"/>
      <c r="D105" s="98"/>
      <c r="E105" s="98"/>
      <c r="F105" s="98"/>
      <c r="G105" s="98"/>
      <c r="H105" s="98"/>
      <c r="I105" s="98"/>
    </row>
    <row r="106" spans="1:9" ht="15.95" customHeight="1" x14ac:dyDescent="0.2">
      <c r="A106" s="155" t="s">
        <v>58</v>
      </c>
      <c r="B106" s="155"/>
      <c r="C106" s="98"/>
      <c r="D106" s="98"/>
      <c r="E106" s="98"/>
      <c r="F106" s="98"/>
      <c r="G106" s="98"/>
      <c r="H106" s="98"/>
      <c r="I106" s="98"/>
    </row>
    <row r="107" spans="1:9" ht="15.95" customHeight="1" x14ac:dyDescent="0.2">
      <c r="A107" s="155" t="s">
        <v>51</v>
      </c>
      <c r="B107" s="155"/>
      <c r="C107" s="98"/>
      <c r="D107" s="98"/>
      <c r="E107" s="98"/>
      <c r="F107" s="98"/>
      <c r="G107" s="98"/>
      <c r="H107" s="98"/>
      <c r="I107" s="98"/>
    </row>
    <row r="108" spans="1:9" ht="15.95" customHeight="1" x14ac:dyDescent="0.2">
      <c r="A108" s="155" t="s">
        <v>42</v>
      </c>
      <c r="B108" s="155"/>
      <c r="C108" s="98"/>
      <c r="D108" s="98"/>
      <c r="E108" s="98"/>
      <c r="F108" s="98"/>
      <c r="G108" s="98"/>
      <c r="H108" s="98"/>
      <c r="I108" s="98"/>
    </row>
    <row r="109" spans="1:9" ht="15.95" customHeight="1" x14ac:dyDescent="0.2">
      <c r="A109" s="155" t="s">
        <v>31</v>
      </c>
      <c r="B109" s="155"/>
      <c r="C109" s="98"/>
      <c r="D109" s="98"/>
      <c r="E109" s="98"/>
      <c r="F109" s="98"/>
      <c r="G109" s="98"/>
      <c r="H109" s="98"/>
      <c r="I109" s="98"/>
    </row>
    <row r="110" spans="1:9" ht="15.95" customHeight="1" x14ac:dyDescent="0.2">
      <c r="A110" s="155" t="s">
        <v>32</v>
      </c>
      <c r="B110" s="155"/>
      <c r="C110" s="98"/>
      <c r="D110" s="98"/>
      <c r="E110" s="98"/>
      <c r="F110" s="98"/>
      <c r="G110" s="98"/>
      <c r="H110" s="98"/>
      <c r="I110" s="98"/>
    </row>
    <row r="111" spans="1:9" ht="15.95" customHeight="1" x14ac:dyDescent="0.2">
      <c r="A111" s="155" t="s">
        <v>72</v>
      </c>
      <c r="B111" s="155"/>
      <c r="C111" s="98"/>
      <c r="D111" s="98"/>
      <c r="E111" s="98"/>
      <c r="F111" s="98"/>
      <c r="G111" s="98"/>
      <c r="H111" s="98"/>
      <c r="I111" s="98"/>
    </row>
    <row r="112" spans="1:9" ht="15.95" customHeight="1" x14ac:dyDescent="0.2">
      <c r="A112" s="155" t="s">
        <v>33</v>
      </c>
      <c r="B112" s="155"/>
      <c r="C112" s="98"/>
      <c r="D112" s="98"/>
      <c r="E112" s="98"/>
      <c r="F112" s="98"/>
      <c r="G112" s="98"/>
      <c r="H112" s="98"/>
      <c r="I112" s="98"/>
    </row>
    <row r="113" spans="1:9" ht="15.95" customHeight="1" x14ac:dyDescent="0.2">
      <c r="A113" s="155" t="s">
        <v>34</v>
      </c>
      <c r="B113" s="155"/>
      <c r="C113" s="98"/>
      <c r="D113" s="98"/>
      <c r="E113" s="98"/>
      <c r="F113" s="98"/>
      <c r="G113" s="98"/>
      <c r="H113" s="98"/>
      <c r="I113" s="98"/>
    </row>
    <row r="114" spans="1:9" ht="15.95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</row>
    <row r="115" spans="1:9" ht="15.95" customHeight="1" x14ac:dyDescent="0.2">
      <c r="A115" s="223" t="s">
        <v>155</v>
      </c>
      <c r="B115" s="223"/>
      <c r="C115" s="223"/>
      <c r="D115" s="32"/>
      <c r="E115" s="32"/>
      <c r="F115" s="32"/>
      <c r="G115" s="33" t="s">
        <v>38</v>
      </c>
      <c r="H115" s="34"/>
      <c r="I115" s="34"/>
    </row>
    <row r="116" spans="1:9" ht="15.95" customHeight="1" x14ac:dyDescent="0.2">
      <c r="A116" s="227" t="s">
        <v>191</v>
      </c>
      <c r="B116" s="227"/>
      <c r="C116" s="227"/>
      <c r="D116" s="32"/>
      <c r="E116" s="32"/>
      <c r="F116" s="32"/>
      <c r="G116" s="33"/>
      <c r="H116" s="32"/>
      <c r="I116" s="32"/>
    </row>
    <row r="117" spans="1:9" ht="30" customHeight="1" x14ac:dyDescent="0.2">
      <c r="A117" s="32" t="s">
        <v>155</v>
      </c>
      <c r="B117" s="32"/>
      <c r="C117" s="32"/>
      <c r="D117" s="32"/>
      <c r="E117" s="32"/>
      <c r="F117" s="32"/>
      <c r="G117" s="33" t="s">
        <v>38</v>
      </c>
      <c r="H117" s="34"/>
      <c r="I117" s="34"/>
    </row>
    <row r="118" spans="1:9" ht="46.5" customHeight="1" x14ac:dyDescent="0.2">
      <c r="A118" s="213" t="str">
        <f>'Month 1'!A118:F118</f>
        <v xml:space="preserve"> Authorised Director of Ltd Company operating LTI / Trustee or Authorised Officer of Friendly Society operating the LTI / Chief Executive of national organisation operating the LTI, authorised to sign on behalf of the national organisation.</v>
      </c>
      <c r="B118" s="213"/>
      <c r="C118" s="213"/>
      <c r="D118" s="213"/>
      <c r="E118" s="213"/>
      <c r="F118" s="213"/>
      <c r="G118" s="33"/>
      <c r="H118" s="32"/>
      <c r="I118" s="32"/>
    </row>
    <row r="119" spans="1:9" ht="10.5" customHeight="1" x14ac:dyDescent="0.2">
      <c r="A119" s="32"/>
      <c r="B119" s="35"/>
      <c r="C119" s="36"/>
      <c r="D119" s="206"/>
      <c r="E119" s="206"/>
      <c r="F119" s="34"/>
      <c r="G119" s="37"/>
      <c r="H119" s="34"/>
      <c r="I119" s="34"/>
    </row>
    <row r="120" spans="1:9" ht="15.95" customHeight="1" thickBot="1" x14ac:dyDescent="0.3">
      <c r="A120" s="214" t="s">
        <v>193</v>
      </c>
      <c r="B120" s="215"/>
      <c r="C120" s="216"/>
      <c r="D120" s="216"/>
      <c r="E120" s="216"/>
      <c r="F120" s="217"/>
      <c r="G120" s="217"/>
      <c r="H120" s="217"/>
      <c r="I120" s="218"/>
    </row>
    <row r="121" spans="1:9" ht="15.95" customHeight="1" thickBot="1" x14ac:dyDescent="0.3">
      <c r="A121" s="38" t="s">
        <v>35</v>
      </c>
      <c r="B121" s="39"/>
      <c r="C121" s="31"/>
      <c r="D121" s="31"/>
      <c r="E121" s="31"/>
      <c r="F121" s="31"/>
      <c r="G121" s="31"/>
      <c r="H121" s="219" t="s">
        <v>36</v>
      </c>
      <c r="I121" s="220"/>
    </row>
    <row r="122" spans="1:9" ht="15.95" customHeight="1" x14ac:dyDescent="0.25">
      <c r="A122" s="38"/>
      <c r="B122" s="39"/>
      <c r="C122" s="31"/>
      <c r="D122" s="31"/>
      <c r="E122" s="31"/>
      <c r="F122" s="31"/>
      <c r="G122" s="31"/>
      <c r="H122" s="40"/>
      <c r="I122" s="41"/>
    </row>
    <row r="123" spans="1:9" ht="15.95" customHeight="1" x14ac:dyDescent="0.2">
      <c r="A123" s="42" t="s">
        <v>37</v>
      </c>
      <c r="B123" s="32" t="s">
        <v>73</v>
      </c>
      <c r="C123" s="43"/>
      <c r="D123" s="32"/>
      <c r="E123" s="32"/>
      <c r="F123" s="32"/>
      <c r="G123" s="32" t="s">
        <v>38</v>
      </c>
      <c r="H123" s="32" t="s">
        <v>90</v>
      </c>
      <c r="I123" s="44"/>
    </row>
    <row r="124" spans="1:9" ht="15.95" customHeight="1" x14ac:dyDescent="0.2">
      <c r="A124" s="42"/>
      <c r="B124" s="32" t="s">
        <v>196</v>
      </c>
      <c r="C124" s="43"/>
      <c r="D124" s="32"/>
      <c r="E124" s="32"/>
      <c r="F124" s="32"/>
      <c r="G124" s="32"/>
      <c r="H124" s="32"/>
      <c r="I124" s="44"/>
    </row>
    <row r="125" spans="1:9" ht="30" customHeight="1" x14ac:dyDescent="0.2">
      <c r="A125" s="42" t="s">
        <v>39</v>
      </c>
      <c r="B125" s="32" t="s">
        <v>73</v>
      </c>
      <c r="C125" s="43"/>
      <c r="D125" s="32"/>
      <c r="E125" s="32"/>
      <c r="F125" s="32"/>
      <c r="G125" s="32" t="s">
        <v>40</v>
      </c>
      <c r="H125" s="32" t="s">
        <v>90</v>
      </c>
      <c r="I125" s="44"/>
    </row>
    <row r="126" spans="1:9" ht="15.95" customHeight="1" x14ac:dyDescent="0.2">
      <c r="A126" s="42"/>
      <c r="B126" s="32" t="s">
        <v>197</v>
      </c>
      <c r="C126" s="43"/>
      <c r="D126" s="32"/>
      <c r="E126" s="32"/>
      <c r="F126" s="32"/>
      <c r="G126" s="32"/>
      <c r="H126" s="32"/>
      <c r="I126" s="44"/>
    </row>
    <row r="127" spans="1:9" ht="6.75" customHeight="1" thickBot="1" x14ac:dyDescent="0.25">
      <c r="A127" s="45"/>
      <c r="B127" s="31"/>
      <c r="C127" s="221"/>
      <c r="D127" s="221"/>
      <c r="E127" s="221"/>
      <c r="F127" s="31"/>
      <c r="G127" s="31"/>
      <c r="H127" s="31"/>
      <c r="I127" s="46"/>
    </row>
    <row r="128" spans="1:9" ht="15.95" customHeight="1" x14ac:dyDescent="0.25">
      <c r="A128" s="224" t="s">
        <v>194</v>
      </c>
      <c r="B128" s="225"/>
      <c r="C128" s="225"/>
      <c r="D128" s="225"/>
      <c r="E128" s="225"/>
      <c r="F128" s="225"/>
      <c r="G128" s="225"/>
      <c r="H128" s="225"/>
      <c r="I128" s="226"/>
    </row>
    <row r="129" spans="1:9" ht="15.95" customHeight="1" thickBot="1" x14ac:dyDescent="0.3">
      <c r="A129" s="212" t="s">
        <v>134</v>
      </c>
      <c r="B129" s="209"/>
      <c r="C129" s="209"/>
      <c r="D129" s="47"/>
      <c r="E129" s="47"/>
      <c r="F129" s="222" t="s">
        <v>137</v>
      </c>
      <c r="G129" s="222"/>
      <c r="H129" s="222"/>
      <c r="I129" s="48"/>
    </row>
    <row r="130" spans="1:9" ht="15.95" customHeight="1" x14ac:dyDescent="0.2">
      <c r="A130" s="49"/>
      <c r="B130" s="43"/>
      <c r="C130" s="43"/>
      <c r="D130" s="43"/>
      <c r="E130" s="43"/>
      <c r="F130" s="43"/>
      <c r="G130" s="43"/>
      <c r="H130" s="43"/>
      <c r="I130" s="50"/>
    </row>
    <row r="131" spans="1:9" ht="15.95" customHeight="1" thickBot="1" x14ac:dyDescent="0.25">
      <c r="A131" s="212" t="s">
        <v>135</v>
      </c>
      <c r="B131" s="209"/>
      <c r="C131" s="209"/>
      <c r="D131" s="43"/>
      <c r="E131" s="43"/>
      <c r="F131" s="209" t="s">
        <v>38</v>
      </c>
      <c r="G131" s="209"/>
      <c r="H131" s="209"/>
      <c r="I131" s="50"/>
    </row>
    <row r="132" spans="1:9" ht="15.95" customHeight="1" x14ac:dyDescent="0.2">
      <c r="A132" s="49"/>
      <c r="B132" s="43"/>
      <c r="C132" s="43"/>
      <c r="D132" s="43"/>
      <c r="E132" s="43"/>
      <c r="F132" s="43"/>
      <c r="G132" s="43"/>
      <c r="H132" s="43"/>
      <c r="I132" s="50"/>
    </row>
    <row r="133" spans="1:9" ht="15.95" customHeight="1" thickBot="1" x14ac:dyDescent="0.25">
      <c r="A133" s="212" t="s">
        <v>136</v>
      </c>
      <c r="B133" s="209"/>
      <c r="C133" s="209"/>
      <c r="D133" s="43"/>
      <c r="E133" s="43"/>
      <c r="F133" s="209" t="s">
        <v>38</v>
      </c>
      <c r="G133" s="209"/>
      <c r="H133" s="209"/>
      <c r="I133" s="50"/>
    </row>
    <row r="134" spans="1:9" ht="15.95" customHeight="1" thickBot="1" x14ac:dyDescent="0.25">
      <c r="A134" s="51"/>
      <c r="B134" s="52"/>
      <c r="C134" s="52"/>
      <c r="D134" s="52"/>
      <c r="E134" s="52"/>
      <c r="F134" s="52"/>
      <c r="G134" s="52"/>
      <c r="H134" s="52"/>
      <c r="I134" s="53"/>
    </row>
    <row r="135" spans="1:9" ht="15.95" customHeight="1" x14ac:dyDescent="0.2">
      <c r="A135"/>
      <c r="B135"/>
      <c r="C135"/>
      <c r="D135"/>
      <c r="E135"/>
      <c r="F135"/>
      <c r="G135"/>
      <c r="H135"/>
      <c r="I135"/>
    </row>
    <row r="136" spans="1:9" ht="15.95" customHeight="1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  <row r="189" spans="2:2" s="66" customFormat="1" x14ac:dyDescent="0.2">
      <c r="B189" s="55"/>
    </row>
    <row r="190" spans="2:2" s="66" customFormat="1" x14ac:dyDescent="0.2">
      <c r="B190" s="55"/>
    </row>
    <row r="191" spans="2:2" s="66" customFormat="1" x14ac:dyDescent="0.2">
      <c r="B191" s="55"/>
    </row>
    <row r="192" spans="2:2" s="66" customFormat="1" x14ac:dyDescent="0.2">
      <c r="B192" s="55"/>
    </row>
    <row r="193" spans="2:2" s="66" customFormat="1" x14ac:dyDescent="0.2">
      <c r="B193" s="55"/>
    </row>
    <row r="194" spans="2:2" s="66" customFormat="1" x14ac:dyDescent="0.2">
      <c r="B194" s="55"/>
    </row>
    <row r="195" spans="2:2" s="66" customFormat="1" x14ac:dyDescent="0.2">
      <c r="B195" s="55"/>
    </row>
    <row r="196" spans="2:2" s="66" customFormat="1" x14ac:dyDescent="0.2">
      <c r="B196" s="55"/>
    </row>
    <row r="197" spans="2:2" s="66" customFormat="1" x14ac:dyDescent="0.2">
      <c r="B197" s="55"/>
    </row>
    <row r="198" spans="2:2" s="66" customFormat="1" x14ac:dyDescent="0.2">
      <c r="B198" s="55"/>
    </row>
    <row r="199" spans="2:2" s="66" customFormat="1" x14ac:dyDescent="0.2">
      <c r="B199" s="55"/>
    </row>
    <row r="200" spans="2:2" s="66" customFormat="1" x14ac:dyDescent="0.2">
      <c r="B200" s="55"/>
    </row>
    <row r="201" spans="2:2" s="66" customFormat="1" x14ac:dyDescent="0.2">
      <c r="B201" s="55"/>
    </row>
    <row r="202" spans="2:2" s="66" customFormat="1" x14ac:dyDescent="0.2">
      <c r="B202" s="55"/>
    </row>
    <row r="203" spans="2:2" s="66" customFormat="1" x14ac:dyDescent="0.2">
      <c r="B203" s="55"/>
    </row>
    <row r="204" spans="2:2" s="66" customFormat="1" x14ac:dyDescent="0.2">
      <c r="B204" s="55"/>
    </row>
    <row r="205" spans="2:2" s="66" customFormat="1" x14ac:dyDescent="0.2">
      <c r="B205" s="55"/>
    </row>
    <row r="206" spans="2:2" s="66" customFormat="1" x14ac:dyDescent="0.2">
      <c r="B206" s="55"/>
    </row>
    <row r="207" spans="2:2" s="66" customFormat="1" x14ac:dyDescent="0.2">
      <c r="B207" s="55"/>
    </row>
    <row r="208" spans="2:2" s="66" customFormat="1" x14ac:dyDescent="0.2">
      <c r="B208" s="55"/>
    </row>
    <row r="209" spans="2:2" s="66" customFormat="1" x14ac:dyDescent="0.2">
      <c r="B209" s="55"/>
    </row>
    <row r="210" spans="2:2" s="66" customFormat="1" x14ac:dyDescent="0.2">
      <c r="B210" s="55"/>
    </row>
    <row r="211" spans="2:2" s="66" customFormat="1" x14ac:dyDescent="0.2">
      <c r="B211" s="55"/>
    </row>
    <row r="212" spans="2:2" s="66" customFormat="1" x14ac:dyDescent="0.2">
      <c r="B212" s="55"/>
    </row>
    <row r="213" spans="2:2" s="66" customFormat="1" x14ac:dyDescent="0.2">
      <c r="B213" s="55"/>
    </row>
    <row r="214" spans="2:2" s="66" customFormat="1" x14ac:dyDescent="0.2">
      <c r="B214" s="55"/>
    </row>
    <row r="215" spans="2:2" s="66" customFormat="1" x14ac:dyDescent="0.2">
      <c r="B215" s="55"/>
    </row>
    <row r="216" spans="2:2" s="66" customFormat="1" x14ac:dyDescent="0.2">
      <c r="B216" s="55"/>
    </row>
    <row r="217" spans="2:2" s="66" customFormat="1" x14ac:dyDescent="0.2">
      <c r="B217" s="55"/>
    </row>
    <row r="218" spans="2:2" s="66" customFormat="1" x14ac:dyDescent="0.2">
      <c r="B218" s="55"/>
    </row>
    <row r="219" spans="2:2" s="66" customFormat="1" x14ac:dyDescent="0.2">
      <c r="B219" s="55"/>
    </row>
    <row r="220" spans="2:2" s="66" customFormat="1" x14ac:dyDescent="0.2">
      <c r="B220" s="55"/>
    </row>
    <row r="221" spans="2:2" s="66" customFormat="1" x14ac:dyDescent="0.2">
      <c r="B221" s="55"/>
    </row>
    <row r="222" spans="2:2" s="66" customFormat="1" x14ac:dyDescent="0.2">
      <c r="B222" s="55"/>
    </row>
    <row r="223" spans="2:2" s="66" customFormat="1" x14ac:dyDescent="0.2">
      <c r="B223" s="55"/>
    </row>
    <row r="224" spans="2:2" s="66" customFormat="1" x14ac:dyDescent="0.2">
      <c r="B224" s="55"/>
    </row>
    <row r="225" spans="2:2" s="66" customFormat="1" x14ac:dyDescent="0.2">
      <c r="B225" s="55"/>
    </row>
    <row r="226" spans="2:2" s="66" customFormat="1" x14ac:dyDescent="0.2">
      <c r="B226" s="55"/>
    </row>
    <row r="227" spans="2:2" s="66" customFormat="1" x14ac:dyDescent="0.2">
      <c r="B227" s="55"/>
    </row>
    <row r="228" spans="2:2" s="66" customFormat="1" x14ac:dyDescent="0.2">
      <c r="B228" s="55"/>
    </row>
  </sheetData>
  <sheetProtection algorithmName="SHA-512" hashValue="8Upv6Khbu2ZZoyiL8FEBrF2kTpzuWdmRHXzUjsZ2Wl5uQNMYCEhUUwDXBrU2vgboi6wTqSvmnXvrKEkb5wEU+A==" saltValue="kmx/f9L06/spNi6HO02O2A==" spinCount="100000" sheet="1" formatColumns="0" formatRows="0" selectLockedCells="1"/>
  <mergeCells count="60">
    <mergeCell ref="A7:A9"/>
    <mergeCell ref="D75:E75"/>
    <mergeCell ref="D77:E77"/>
    <mergeCell ref="A1:I1"/>
    <mergeCell ref="C3:I3"/>
    <mergeCell ref="C4:D4"/>
    <mergeCell ref="G8:I8"/>
    <mergeCell ref="C5:D5"/>
    <mergeCell ref="A5:B5"/>
    <mergeCell ref="E4:F5"/>
    <mergeCell ref="F6:H6"/>
    <mergeCell ref="C7:I7"/>
    <mergeCell ref="A3:B3"/>
    <mergeCell ref="A2:I2"/>
    <mergeCell ref="D8:F8"/>
    <mergeCell ref="G4:G5"/>
    <mergeCell ref="A6:D6"/>
    <mergeCell ref="A4:B4"/>
    <mergeCell ref="B80:C80"/>
    <mergeCell ref="A63:G63"/>
    <mergeCell ref="A64:I64"/>
    <mergeCell ref="D74:E74"/>
    <mergeCell ref="D71:E71"/>
    <mergeCell ref="D72:E72"/>
    <mergeCell ref="D73:E73"/>
    <mergeCell ref="D69:E69"/>
    <mergeCell ref="A68:I68"/>
    <mergeCell ref="A65:I65"/>
    <mergeCell ref="H69:I69"/>
    <mergeCell ref="D80:E80"/>
    <mergeCell ref="D76:E76"/>
    <mergeCell ref="B79:C79"/>
    <mergeCell ref="D79:E79"/>
    <mergeCell ref="D78:E78"/>
    <mergeCell ref="D88:E88"/>
    <mergeCell ref="D89:E89"/>
    <mergeCell ref="B95:C95"/>
    <mergeCell ref="D81:E81"/>
    <mergeCell ref="D91:E91"/>
    <mergeCell ref="D82:E82"/>
    <mergeCell ref="D90:E90"/>
    <mergeCell ref="D85:E85"/>
    <mergeCell ref="D86:E86"/>
    <mergeCell ref="D83:E83"/>
    <mergeCell ref="F131:H131"/>
    <mergeCell ref="D84:E84"/>
    <mergeCell ref="A133:C133"/>
    <mergeCell ref="A118:F118"/>
    <mergeCell ref="A120:I120"/>
    <mergeCell ref="H121:I121"/>
    <mergeCell ref="C127:E127"/>
    <mergeCell ref="F133:H133"/>
    <mergeCell ref="A131:C131"/>
    <mergeCell ref="A129:C129"/>
    <mergeCell ref="F129:H129"/>
    <mergeCell ref="A115:C115"/>
    <mergeCell ref="D87:E87"/>
    <mergeCell ref="A128:I128"/>
    <mergeCell ref="A116:C116"/>
    <mergeCell ref="A99:E101"/>
  </mergeCells>
  <phoneticPr fontId="16" type="noConversion"/>
  <conditionalFormatting sqref="F11:F15 I11:I15 F18 I18 F20 I20 F23:F26 I23:I26 F28:F39 I28:I39 F43:F46 I43:I46 F50:F55 I50:I55 F59 I59">
    <cfRule type="cellIs" dxfId="14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 alignWithMargins="0">
    <oddHeader>&amp;L&amp;"Calibri,Bold"&amp;12Transition Quality Assurance System (TQAS)</oddHeader>
    <oddFooter>&amp;C&amp;G&amp;R&amp;"Calibri,Bold"&amp;11
TQAS-8c-F19/LTI Monthly Claim Form/MSLETB/V1.1</oddFooter>
  </headerFooter>
  <rowBreaks count="1" manualBreakCount="1">
    <brk id="64" max="8" man="1"/>
  </row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143"/>
  <sheetViews>
    <sheetView view="pageLayout" zoomScaleNormal="100" workbookViewId="0">
      <selection activeCell="E94" sqref="E94"/>
    </sheetView>
  </sheetViews>
  <sheetFormatPr defaultRowHeight="12.75" x14ac:dyDescent="0.2"/>
  <cols>
    <col min="1" max="1" width="42.5703125" style="55" customWidth="1"/>
    <col min="2" max="2" width="7.5703125" style="55" customWidth="1"/>
    <col min="3" max="9" width="13.7109375" style="55" customWidth="1"/>
    <col min="10" max="16384" width="9.140625" style="55"/>
  </cols>
  <sheetData>
    <row r="1" spans="1:18" ht="20.100000000000001" customHeight="1" x14ac:dyDescent="0.2">
      <c r="A1" s="252" t="s">
        <v>129</v>
      </c>
      <c r="B1" s="252"/>
      <c r="C1" s="252"/>
      <c r="D1" s="252"/>
      <c r="E1" s="252"/>
      <c r="F1" s="252"/>
      <c r="G1" s="252"/>
      <c r="H1" s="252"/>
      <c r="I1" s="252"/>
      <c r="R1" s="55" t="str">
        <f>'Month 1'!R1</f>
        <v>Director of Limited Company Operating the LTI</v>
      </c>
    </row>
    <row r="2" spans="1:18" ht="20.100000000000001" customHeight="1" x14ac:dyDescent="0.2">
      <c r="A2" s="268" t="s">
        <v>130</v>
      </c>
      <c r="B2" s="268"/>
      <c r="C2" s="268"/>
      <c r="D2" s="268"/>
      <c r="E2" s="268"/>
      <c r="F2" s="268"/>
      <c r="G2" s="268"/>
      <c r="H2" s="268"/>
      <c r="I2" s="268"/>
      <c r="R2" s="55" t="str">
        <f>'Month 1'!R2</f>
        <v>Trustee/Authorised officer of Friendly Society operating the LTI</v>
      </c>
    </row>
    <row r="3" spans="1:18" ht="15.95" customHeight="1" x14ac:dyDescent="0.2">
      <c r="A3" s="235" t="s">
        <v>99</v>
      </c>
      <c r="B3" s="235"/>
      <c r="C3" s="253">
        <f>'Month 1'!C3:I3</f>
        <v>0</v>
      </c>
      <c r="D3" s="253"/>
      <c r="E3" s="253"/>
      <c r="F3" s="253"/>
      <c r="G3" s="253"/>
      <c r="H3" s="253"/>
      <c r="I3" s="253"/>
      <c r="R3" s="55" t="str">
        <f>'Month 1'!R3</f>
        <v>Chief Executive of the Limited Company operating the LTI</v>
      </c>
    </row>
    <row r="4" spans="1:18" ht="15.95" customHeight="1" x14ac:dyDescent="0.25">
      <c r="A4" s="235" t="s">
        <v>0</v>
      </c>
      <c r="B4" s="235"/>
      <c r="C4" s="254" t="str">
        <f>Data!C4</f>
        <v>March</v>
      </c>
      <c r="D4" s="255"/>
      <c r="E4" s="261" t="str">
        <f>'Month 1'!E4:F5</f>
        <v>Number of Weeks in Month - Budget Purposes</v>
      </c>
      <c r="F4" s="261"/>
      <c r="G4" s="266">
        <f>Data!B4</f>
        <v>5</v>
      </c>
      <c r="H4" s="20" t="s">
        <v>1</v>
      </c>
      <c r="I4" s="16">
        <f>'Month 1'!I4</f>
        <v>0</v>
      </c>
      <c r="R4" s="55">
        <f>'Month 1'!R4</f>
        <v>0</v>
      </c>
    </row>
    <row r="5" spans="1:18" ht="15.95" customHeight="1" x14ac:dyDescent="0.2">
      <c r="A5" s="235" t="s">
        <v>133</v>
      </c>
      <c r="B5" s="235"/>
      <c r="C5" s="259">
        <f>'Month 2'!B95</f>
        <v>0</v>
      </c>
      <c r="D5" s="260"/>
      <c r="E5" s="261"/>
      <c r="F5" s="261"/>
      <c r="G5" s="266"/>
      <c r="H5" s="20" t="s">
        <v>2</v>
      </c>
      <c r="I5" s="16">
        <f>'Month 1'!I5</f>
        <v>0</v>
      </c>
    </row>
    <row r="6" spans="1:18" ht="15.95" customHeight="1" x14ac:dyDescent="0.2">
      <c r="A6" s="235" t="s">
        <v>118</v>
      </c>
      <c r="B6" s="235"/>
      <c r="C6" s="235"/>
      <c r="D6" s="235"/>
      <c r="E6" s="22">
        <f>IF('Month 2'!$E$6-'Month 2'!G4&gt;0,'Month 2'!$E$6-'Month 2'!G4,0)</f>
        <v>44</v>
      </c>
      <c r="F6" s="235" t="s">
        <v>184</v>
      </c>
      <c r="G6" s="235"/>
      <c r="H6" s="235"/>
      <c r="I6" s="15">
        <f>'Month 1'!I6</f>
        <v>52</v>
      </c>
    </row>
    <row r="7" spans="1:18" ht="15.95" customHeight="1" x14ac:dyDescent="0.25">
      <c r="A7" s="267" t="s">
        <v>3</v>
      </c>
      <c r="B7" s="67"/>
      <c r="C7" s="277" t="s">
        <v>4</v>
      </c>
      <c r="D7" s="278"/>
      <c r="E7" s="278"/>
      <c r="F7" s="278"/>
      <c r="G7" s="278"/>
      <c r="H7" s="278"/>
      <c r="I7" s="279"/>
    </row>
    <row r="8" spans="1:18" ht="15.95" customHeight="1" x14ac:dyDescent="0.25">
      <c r="A8" s="251"/>
      <c r="B8" s="68"/>
      <c r="C8" s="69"/>
      <c r="D8" s="256" t="s">
        <v>5</v>
      </c>
      <c r="E8" s="257"/>
      <c r="F8" s="258"/>
      <c r="G8" s="256" t="s">
        <v>6</v>
      </c>
      <c r="H8" s="257"/>
      <c r="I8" s="258"/>
    </row>
    <row r="9" spans="1:18" ht="30.75" thickBot="1" x14ac:dyDescent="0.25">
      <c r="A9" s="251"/>
      <c r="B9" s="70" t="s">
        <v>74</v>
      </c>
      <c r="C9" s="71" t="s">
        <v>169</v>
      </c>
      <c r="D9" s="71" t="s">
        <v>7</v>
      </c>
      <c r="E9" s="71" t="s">
        <v>8</v>
      </c>
      <c r="F9" s="71" t="s">
        <v>9</v>
      </c>
      <c r="G9" s="71" t="s">
        <v>7</v>
      </c>
      <c r="H9" s="71" t="s">
        <v>8</v>
      </c>
      <c r="I9" s="71" t="s">
        <v>9</v>
      </c>
    </row>
    <row r="10" spans="1:18" ht="15.95" customHeight="1" x14ac:dyDescent="0.25">
      <c r="A10" s="72" t="s">
        <v>44</v>
      </c>
      <c r="B10" s="73"/>
      <c r="C10" s="74"/>
      <c r="D10" s="74"/>
      <c r="E10" s="74"/>
      <c r="F10" s="74"/>
      <c r="G10" s="74"/>
      <c r="H10" s="74"/>
      <c r="I10" s="75"/>
    </row>
    <row r="11" spans="1:18" ht="15.95" customHeight="1" x14ac:dyDescent="0.2">
      <c r="A11" s="76" t="s">
        <v>100</v>
      </c>
      <c r="B11" s="77">
        <v>4141</v>
      </c>
      <c r="C11" s="8">
        <f>'Month 1'!C11</f>
        <v>0</v>
      </c>
      <c r="D11" s="8">
        <f>IF($E$6&gt;$G$4,ROUND(C11/$I$6,2)*$G$4,ROUND(C11/$I$6,2)*$E$6)</f>
        <v>0</v>
      </c>
      <c r="E11" s="7">
        <v>0</v>
      </c>
      <c r="F11" s="8">
        <f>E11-D11</f>
        <v>0</v>
      </c>
      <c r="G11" s="8">
        <f>D11+'Month 2'!G11</f>
        <v>0</v>
      </c>
      <c r="H11" s="8">
        <f>E11+'Month 2'!H11</f>
        <v>0</v>
      </c>
      <c r="I11" s="117">
        <f>H11-G11</f>
        <v>0</v>
      </c>
    </row>
    <row r="12" spans="1:18" ht="15.95" customHeight="1" x14ac:dyDescent="0.2">
      <c r="A12" s="76" t="s">
        <v>101</v>
      </c>
      <c r="B12" s="77">
        <v>4140</v>
      </c>
      <c r="C12" s="8">
        <f>'Month 1'!C12</f>
        <v>0</v>
      </c>
      <c r="D12" s="8">
        <f>IF($E$6&gt;$G$4,ROUND(C12/$I$6,2)*$G$4,ROUND(C12/$I$6,2)*$E$6)</f>
        <v>0</v>
      </c>
      <c r="E12" s="7">
        <v>0</v>
      </c>
      <c r="F12" s="8">
        <f>E12-D12</f>
        <v>0</v>
      </c>
      <c r="G12" s="8">
        <f>D12+'Month 2'!G12</f>
        <v>0</v>
      </c>
      <c r="H12" s="8">
        <f>E12+'Month 2'!H12</f>
        <v>0</v>
      </c>
      <c r="I12" s="117">
        <f>H12-G12</f>
        <v>0</v>
      </c>
    </row>
    <row r="13" spans="1:18" ht="15.95" customHeight="1" x14ac:dyDescent="0.2">
      <c r="A13" s="76" t="s">
        <v>110</v>
      </c>
      <c r="B13" s="77">
        <v>4141</v>
      </c>
      <c r="C13" s="8">
        <f>'Month 1'!C13</f>
        <v>0</v>
      </c>
      <c r="D13" s="8">
        <f>IF($E$6&gt;$G$4,ROUND(C13/$I$6,2)*$G$4,ROUND(C13/$I$6,2)*$E$6)</f>
        <v>0</v>
      </c>
      <c r="E13" s="7">
        <v>0</v>
      </c>
      <c r="F13" s="8">
        <f>E13-D13</f>
        <v>0</v>
      </c>
      <c r="G13" s="8">
        <f>D13+'Month 2'!G13</f>
        <v>0</v>
      </c>
      <c r="H13" s="8">
        <f>E13+'Month 2'!H13</f>
        <v>0</v>
      </c>
      <c r="I13" s="117">
        <f>H13-G13</f>
        <v>0</v>
      </c>
    </row>
    <row r="14" spans="1:18" ht="15.95" customHeight="1" x14ac:dyDescent="0.2">
      <c r="A14" s="76" t="s">
        <v>111</v>
      </c>
      <c r="B14" s="77">
        <v>4140</v>
      </c>
      <c r="C14" s="8">
        <f>'Month 1'!C14</f>
        <v>0</v>
      </c>
      <c r="D14" s="8">
        <f>IF($E$6&gt;$G$4,ROUND(C14/$I$6,2)*$G$4,ROUND(C14/$I$6,2)*$E$6)</f>
        <v>0</v>
      </c>
      <c r="E14" s="7">
        <v>0</v>
      </c>
      <c r="F14" s="8">
        <f>E14-D14</f>
        <v>0</v>
      </c>
      <c r="G14" s="8">
        <f>D14+'Month 2'!G14</f>
        <v>0</v>
      </c>
      <c r="H14" s="8">
        <f>E14+'Month 2'!H14</f>
        <v>0</v>
      </c>
      <c r="I14" s="117">
        <f>H14-G14</f>
        <v>0</v>
      </c>
    </row>
    <row r="15" spans="1:18" ht="15.95" customHeight="1" x14ac:dyDescent="0.2">
      <c r="A15" s="78" t="s">
        <v>41</v>
      </c>
      <c r="B15" s="79"/>
      <c r="C15" s="110">
        <f>SUM(C11:C14)</f>
        <v>0</v>
      </c>
      <c r="D15" s="110">
        <f>SUM(D11:D14)</f>
        <v>0</v>
      </c>
      <c r="E15" s="110">
        <f>SUM(E11:E14)</f>
        <v>0</v>
      </c>
      <c r="F15" s="104">
        <f>E15-D15</f>
        <v>0</v>
      </c>
      <c r="G15" s="110">
        <f>SUM(G11:G14)</f>
        <v>0</v>
      </c>
      <c r="H15" s="110">
        <f>SUM(H11:H14)</f>
        <v>0</v>
      </c>
      <c r="I15" s="185">
        <f>H15-G15</f>
        <v>0</v>
      </c>
    </row>
    <row r="16" spans="1:18" ht="15.95" customHeight="1" thickBot="1" x14ac:dyDescent="0.25">
      <c r="A16" s="80"/>
      <c r="B16" s="81"/>
      <c r="C16" s="112"/>
      <c r="D16" s="105"/>
      <c r="E16" s="112"/>
      <c r="F16" s="105"/>
      <c r="G16" s="105"/>
      <c r="H16" s="112"/>
      <c r="I16" s="118"/>
    </row>
    <row r="17" spans="1:14" ht="15.95" customHeight="1" x14ac:dyDescent="0.25">
      <c r="A17" s="72" t="s">
        <v>45</v>
      </c>
      <c r="B17" s="82"/>
      <c r="C17" s="23"/>
      <c r="D17" s="109"/>
      <c r="E17" s="23"/>
      <c r="F17" s="109"/>
      <c r="G17" s="109"/>
      <c r="H17" s="23"/>
      <c r="I17" s="126"/>
      <c r="N17" s="63"/>
    </row>
    <row r="18" spans="1:14" ht="15.95" customHeight="1" x14ac:dyDescent="0.2">
      <c r="A18" s="78" t="s">
        <v>75</v>
      </c>
      <c r="B18" s="79">
        <v>3561</v>
      </c>
      <c r="C18" s="104">
        <f>'Month 1'!C18</f>
        <v>0</v>
      </c>
      <c r="D18" s="8">
        <f>IF($E$6&gt;$G$4,ROUND(C18/$I$6,2)*$G$4,ROUND(C18/$I$6,2)*$E$6)</f>
        <v>0</v>
      </c>
      <c r="E18" s="7">
        <v>0</v>
      </c>
      <c r="F18" s="104">
        <f>E18-D18</f>
        <v>0</v>
      </c>
      <c r="G18" s="104">
        <f>D18+'Month 2'!G18</f>
        <v>0</v>
      </c>
      <c r="H18" s="104">
        <f>E18+'Month 2'!H18</f>
        <v>0</v>
      </c>
      <c r="I18" s="197">
        <f>H18-G18</f>
        <v>0</v>
      </c>
      <c r="N18" s="63"/>
    </row>
    <row r="19" spans="1:14" ht="15.95" customHeight="1" x14ac:dyDescent="0.2">
      <c r="A19" s="83" t="s">
        <v>76</v>
      </c>
      <c r="B19" s="84"/>
      <c r="C19" s="179"/>
      <c r="D19" s="180"/>
      <c r="E19" s="179"/>
      <c r="F19" s="186"/>
      <c r="G19" s="186"/>
      <c r="H19" s="179"/>
      <c r="I19" s="188"/>
      <c r="N19" s="63"/>
    </row>
    <row r="20" spans="1:14" ht="15.95" customHeight="1" x14ac:dyDescent="0.2">
      <c r="A20" s="78" t="s">
        <v>77</v>
      </c>
      <c r="B20" s="79">
        <v>3561</v>
      </c>
      <c r="C20" s="104">
        <f>'Month 1'!C20</f>
        <v>0</v>
      </c>
      <c r="D20" s="8">
        <f>IF($E$6&gt;$G$4,ROUND(C20/$I$6,2)*$G$4,ROUND(C20/$I$6,2)*$E$6)</f>
        <v>0</v>
      </c>
      <c r="E20" s="7">
        <v>0</v>
      </c>
      <c r="F20" s="104">
        <f>E20-D20</f>
        <v>0</v>
      </c>
      <c r="G20" s="104">
        <f>D20+'Month 2'!G20</f>
        <v>0</v>
      </c>
      <c r="H20" s="110">
        <f>E20+'Month 2'!H20</f>
        <v>0</v>
      </c>
      <c r="I20" s="197">
        <f>H20-G20</f>
        <v>0</v>
      </c>
      <c r="N20" s="63"/>
    </row>
    <row r="21" spans="1:14" ht="15.95" customHeight="1" thickBot="1" x14ac:dyDescent="0.25">
      <c r="A21" s="90"/>
      <c r="B21" s="81"/>
      <c r="C21" s="23"/>
      <c r="D21" s="180"/>
      <c r="E21" s="23"/>
      <c r="F21" s="109"/>
      <c r="G21" s="109"/>
      <c r="H21" s="23"/>
      <c r="I21" s="126"/>
      <c r="N21" s="63"/>
    </row>
    <row r="22" spans="1:14" ht="15.95" customHeight="1" x14ac:dyDescent="0.25">
      <c r="A22" s="72" t="s">
        <v>47</v>
      </c>
      <c r="B22" s="86"/>
      <c r="C22" s="119"/>
      <c r="D22" s="108"/>
      <c r="E22" s="119" t="s">
        <v>3</v>
      </c>
      <c r="F22" s="106"/>
      <c r="G22" s="106"/>
      <c r="H22" s="119"/>
      <c r="I22" s="120"/>
    </row>
    <row r="23" spans="1:14" ht="30.75" x14ac:dyDescent="0.2">
      <c r="A23" s="87" t="s">
        <v>56</v>
      </c>
      <c r="B23" s="88">
        <v>4151</v>
      </c>
      <c r="C23" s="123">
        <f>'Month 1'!C23</f>
        <v>0</v>
      </c>
      <c r="D23" s="8">
        <f>IF($E$6&gt;$G$4,ROUND(C23/$I$6,2)*$G$4,ROUND(C23/$I$6,2)*$E$6)</f>
        <v>0</v>
      </c>
      <c r="E23" s="7">
        <v>0</v>
      </c>
      <c r="F23" s="123">
        <f>E23-D23</f>
        <v>0</v>
      </c>
      <c r="G23" s="123">
        <f>D23+'Month 2'!G23</f>
        <v>0</v>
      </c>
      <c r="H23" s="124">
        <f>E23+'Month 2'!H23</f>
        <v>0</v>
      </c>
      <c r="I23" s="125">
        <f>H23-G23</f>
        <v>0</v>
      </c>
    </row>
    <row r="24" spans="1:14" ht="15.95" customHeight="1" x14ac:dyDescent="0.2">
      <c r="A24" s="78" t="s">
        <v>10</v>
      </c>
      <c r="B24" s="79">
        <v>3580</v>
      </c>
      <c r="C24" s="104">
        <f>'Month 1'!C24</f>
        <v>0</v>
      </c>
      <c r="D24" s="8">
        <f>IF($E$6&gt;$G$4,ROUND(C24/$I$6,2)*$G$4,ROUND(C24/$I$6,2)*$E$6)</f>
        <v>0</v>
      </c>
      <c r="E24" s="7">
        <v>0</v>
      </c>
      <c r="F24" s="104">
        <f>E24-D24</f>
        <v>0</v>
      </c>
      <c r="G24" s="104">
        <f>D24+'Month 2'!G24</f>
        <v>0</v>
      </c>
      <c r="H24" s="121">
        <f>E24+'Month 2'!H24</f>
        <v>0</v>
      </c>
      <c r="I24" s="122">
        <f>H24-G24</f>
        <v>0</v>
      </c>
    </row>
    <row r="25" spans="1:14" ht="15.95" customHeight="1" x14ac:dyDescent="0.25">
      <c r="A25" s="89" t="s">
        <v>190</v>
      </c>
      <c r="B25" s="79"/>
      <c r="C25" s="104"/>
      <c r="D25" s="8"/>
      <c r="E25" s="7"/>
      <c r="F25" s="104"/>
      <c r="G25" s="104"/>
      <c r="H25" s="121"/>
      <c r="I25" s="122"/>
    </row>
    <row r="26" spans="1:14" ht="15.95" customHeight="1" x14ac:dyDescent="0.2">
      <c r="A26" s="78" t="s">
        <v>138</v>
      </c>
      <c r="B26" s="79">
        <v>3570</v>
      </c>
      <c r="C26" s="104">
        <f>'Month 1'!C26</f>
        <v>0</v>
      </c>
      <c r="D26" s="8">
        <f>IF($E$6&gt;$G$4,ROUND(C26/$I$6,2)*$G$4,ROUND(C26/$I$6,2)*$E$6)</f>
        <v>0</v>
      </c>
      <c r="E26" s="7">
        <v>0</v>
      </c>
      <c r="F26" s="104">
        <f>E26-D26</f>
        <v>0</v>
      </c>
      <c r="G26" s="104">
        <f>D26+'Month 2'!G26</f>
        <v>0</v>
      </c>
      <c r="H26" s="121">
        <f>E26+'Month 2'!H26</f>
        <v>0</v>
      </c>
      <c r="I26" s="122">
        <f>H26-G26</f>
        <v>0</v>
      </c>
    </row>
    <row r="27" spans="1:14" ht="15.95" customHeight="1" x14ac:dyDescent="0.25">
      <c r="A27" s="89" t="s">
        <v>48</v>
      </c>
      <c r="B27" s="79"/>
      <c r="C27" s="109"/>
      <c r="D27" s="109"/>
      <c r="E27" s="109"/>
      <c r="F27" s="109"/>
      <c r="G27" s="109"/>
      <c r="H27" s="109"/>
      <c r="I27" s="126"/>
    </row>
    <row r="28" spans="1:14" ht="15.95" customHeight="1" x14ac:dyDescent="0.2">
      <c r="A28" s="90" t="s">
        <v>102</v>
      </c>
      <c r="B28" s="77">
        <v>4152</v>
      </c>
      <c r="C28" s="8">
        <f>'Month 1'!C28</f>
        <v>0</v>
      </c>
      <c r="D28" s="8">
        <f t="shared" ref="D28:D39" si="0">IF($E$6&gt;$G$4,ROUND(C28/$I$6,2)*$G$4,ROUND(C28/$I$6,2)*$E$6)</f>
        <v>0</v>
      </c>
      <c r="E28" s="7">
        <v>0</v>
      </c>
      <c r="F28" s="8">
        <f>E28-D28</f>
        <v>0</v>
      </c>
      <c r="G28" s="8">
        <f>D28+'Month 2'!G28</f>
        <v>0</v>
      </c>
      <c r="H28" s="8">
        <f>E28+'Month 2'!H28</f>
        <v>0</v>
      </c>
      <c r="I28" s="117">
        <f>H28-G28</f>
        <v>0</v>
      </c>
    </row>
    <row r="29" spans="1:14" ht="15.95" customHeight="1" x14ac:dyDescent="0.2">
      <c r="A29" s="90" t="s">
        <v>52</v>
      </c>
      <c r="B29" s="77">
        <v>4152</v>
      </c>
      <c r="C29" s="8">
        <f>'Month 1'!C29</f>
        <v>0</v>
      </c>
      <c r="D29" s="8">
        <f t="shared" si="0"/>
        <v>0</v>
      </c>
      <c r="E29" s="7">
        <v>0</v>
      </c>
      <c r="F29" s="8">
        <f>E29-D29</f>
        <v>0</v>
      </c>
      <c r="G29" s="8">
        <f>D29+'Month 2'!G29</f>
        <v>0</v>
      </c>
      <c r="H29" s="8">
        <f>E29+'Month 2'!H29</f>
        <v>0</v>
      </c>
      <c r="I29" s="117">
        <f>H29-G29</f>
        <v>0</v>
      </c>
    </row>
    <row r="30" spans="1:14" ht="15.95" customHeight="1" x14ac:dyDescent="0.2">
      <c r="A30" s="90" t="s">
        <v>54</v>
      </c>
      <c r="B30" s="77">
        <v>4152</v>
      </c>
      <c r="C30" s="8">
        <f>'Month 1'!C30</f>
        <v>0</v>
      </c>
      <c r="D30" s="8">
        <f t="shared" si="0"/>
        <v>0</v>
      </c>
      <c r="E30" s="7">
        <v>0</v>
      </c>
      <c r="F30" s="8">
        <f t="shared" ref="F30:F39" si="1">E30-D30</f>
        <v>0</v>
      </c>
      <c r="G30" s="8">
        <f>D30+'Month 2'!G30</f>
        <v>0</v>
      </c>
      <c r="H30" s="8">
        <f>E30+'Month 2'!H30</f>
        <v>0</v>
      </c>
      <c r="I30" s="117">
        <f t="shared" ref="I30:I39" si="2">H30-G30</f>
        <v>0</v>
      </c>
    </row>
    <row r="31" spans="1:14" ht="15.95" customHeight="1" x14ac:dyDescent="0.2">
      <c r="A31" s="90" t="s">
        <v>46</v>
      </c>
      <c r="B31" s="77">
        <v>4152</v>
      </c>
      <c r="C31" s="8">
        <f>'Month 1'!C31</f>
        <v>0</v>
      </c>
      <c r="D31" s="8">
        <f t="shared" si="0"/>
        <v>0</v>
      </c>
      <c r="E31" s="7">
        <v>0</v>
      </c>
      <c r="F31" s="8">
        <f t="shared" si="1"/>
        <v>0</v>
      </c>
      <c r="G31" s="8">
        <f>D31+'Month 2'!G31</f>
        <v>0</v>
      </c>
      <c r="H31" s="8">
        <f>E31+'Month 2'!H31</f>
        <v>0</v>
      </c>
      <c r="I31" s="117">
        <f t="shared" si="2"/>
        <v>0</v>
      </c>
    </row>
    <row r="32" spans="1:14" ht="15.95" customHeight="1" x14ac:dyDescent="0.2">
      <c r="A32" s="90" t="s">
        <v>11</v>
      </c>
      <c r="B32" s="77">
        <v>4152</v>
      </c>
      <c r="C32" s="8">
        <f>'Month 1'!C32</f>
        <v>0</v>
      </c>
      <c r="D32" s="8">
        <f t="shared" si="0"/>
        <v>0</v>
      </c>
      <c r="E32" s="7">
        <v>0</v>
      </c>
      <c r="F32" s="8">
        <f t="shared" si="1"/>
        <v>0</v>
      </c>
      <c r="G32" s="8">
        <f>D32+'Month 2'!G32</f>
        <v>0</v>
      </c>
      <c r="H32" s="8">
        <f>E32+'Month 2'!H32</f>
        <v>0</v>
      </c>
      <c r="I32" s="117">
        <f t="shared" si="2"/>
        <v>0</v>
      </c>
      <c r="L32" s="55" t="s">
        <v>3</v>
      </c>
    </row>
    <row r="33" spans="1:12" ht="15.95" customHeight="1" x14ac:dyDescent="0.2">
      <c r="A33" s="90" t="s">
        <v>12</v>
      </c>
      <c r="B33" s="77">
        <v>4152</v>
      </c>
      <c r="C33" s="8">
        <f>'Month 1'!C33</f>
        <v>0</v>
      </c>
      <c r="D33" s="8">
        <f t="shared" si="0"/>
        <v>0</v>
      </c>
      <c r="E33" s="7">
        <v>0</v>
      </c>
      <c r="F33" s="8">
        <f t="shared" si="1"/>
        <v>0</v>
      </c>
      <c r="G33" s="8">
        <f>D33+'Month 2'!G33</f>
        <v>0</v>
      </c>
      <c r="H33" s="8">
        <f>E33+'Month 2'!H33</f>
        <v>0</v>
      </c>
      <c r="I33" s="117">
        <f t="shared" si="2"/>
        <v>0</v>
      </c>
    </row>
    <row r="34" spans="1:12" ht="15.95" customHeight="1" x14ac:dyDescent="0.2">
      <c r="A34" s="90" t="s">
        <v>13</v>
      </c>
      <c r="B34" s="77">
        <v>4152</v>
      </c>
      <c r="C34" s="8">
        <f>'Month 1'!C34</f>
        <v>0</v>
      </c>
      <c r="D34" s="8">
        <f t="shared" si="0"/>
        <v>0</v>
      </c>
      <c r="E34" s="7">
        <v>0</v>
      </c>
      <c r="F34" s="8">
        <f t="shared" si="1"/>
        <v>0</v>
      </c>
      <c r="G34" s="8">
        <f>D34+'Month 2'!G34</f>
        <v>0</v>
      </c>
      <c r="H34" s="8">
        <f>E34+'Month 2'!H34</f>
        <v>0</v>
      </c>
      <c r="I34" s="117">
        <f t="shared" si="2"/>
        <v>0</v>
      </c>
    </row>
    <row r="35" spans="1:12" ht="15.95" customHeight="1" x14ac:dyDescent="0.2">
      <c r="A35" s="90" t="s">
        <v>14</v>
      </c>
      <c r="B35" s="77">
        <v>4152</v>
      </c>
      <c r="C35" s="8">
        <f>'Month 1'!C35</f>
        <v>0</v>
      </c>
      <c r="D35" s="8">
        <f t="shared" si="0"/>
        <v>0</v>
      </c>
      <c r="E35" s="7">
        <v>0</v>
      </c>
      <c r="F35" s="8">
        <f t="shared" si="1"/>
        <v>0</v>
      </c>
      <c r="G35" s="8">
        <f>D35+'Month 2'!G35</f>
        <v>0</v>
      </c>
      <c r="H35" s="8">
        <f>E35+'Month 2'!H35</f>
        <v>0</v>
      </c>
      <c r="I35" s="117">
        <f t="shared" si="2"/>
        <v>0</v>
      </c>
    </row>
    <row r="36" spans="1:12" ht="15.95" customHeight="1" x14ac:dyDescent="0.2">
      <c r="A36" s="90" t="s">
        <v>15</v>
      </c>
      <c r="B36" s="77">
        <v>4152</v>
      </c>
      <c r="C36" s="8">
        <f>'Month 1'!C36</f>
        <v>0</v>
      </c>
      <c r="D36" s="8">
        <f t="shared" si="0"/>
        <v>0</v>
      </c>
      <c r="E36" s="7">
        <v>0</v>
      </c>
      <c r="F36" s="8">
        <f t="shared" si="1"/>
        <v>0</v>
      </c>
      <c r="G36" s="8">
        <f>D36+'Month 2'!G36</f>
        <v>0</v>
      </c>
      <c r="H36" s="8">
        <f>E36+'Month 2'!H36</f>
        <v>0</v>
      </c>
      <c r="I36" s="117">
        <f t="shared" si="2"/>
        <v>0</v>
      </c>
    </row>
    <row r="37" spans="1:12" ht="15.95" customHeight="1" x14ac:dyDescent="0.25">
      <c r="A37" s="90" t="s">
        <v>93</v>
      </c>
      <c r="B37" s="77">
        <v>4152</v>
      </c>
      <c r="C37" s="8">
        <f>'Month 1'!C37</f>
        <v>0</v>
      </c>
      <c r="D37" s="8">
        <f t="shared" si="0"/>
        <v>0</v>
      </c>
      <c r="E37" s="7">
        <v>0</v>
      </c>
      <c r="F37" s="8">
        <f t="shared" si="1"/>
        <v>0</v>
      </c>
      <c r="G37" s="8">
        <f>D37+'Month 2'!G37</f>
        <v>0</v>
      </c>
      <c r="H37" s="8">
        <f>E37+'Month 2'!H37</f>
        <v>0</v>
      </c>
      <c r="I37" s="117">
        <f t="shared" si="2"/>
        <v>0</v>
      </c>
    </row>
    <row r="38" spans="1:12" ht="15.95" customHeight="1" x14ac:dyDescent="0.25">
      <c r="A38" s="90" t="s">
        <v>94</v>
      </c>
      <c r="B38" s="77">
        <v>4152</v>
      </c>
      <c r="C38" s="8">
        <f>'Month 1'!C38</f>
        <v>0</v>
      </c>
      <c r="D38" s="8">
        <f t="shared" si="0"/>
        <v>0</v>
      </c>
      <c r="E38" s="7">
        <v>0</v>
      </c>
      <c r="F38" s="8">
        <f t="shared" si="1"/>
        <v>0</v>
      </c>
      <c r="G38" s="8">
        <f>D38+'Month 2'!G38</f>
        <v>0</v>
      </c>
      <c r="H38" s="8">
        <f>E38+'Month 2'!H38</f>
        <v>0</v>
      </c>
      <c r="I38" s="117">
        <f t="shared" si="2"/>
        <v>0</v>
      </c>
      <c r="K38" s="55" t="s">
        <v>3</v>
      </c>
    </row>
    <row r="39" spans="1:12" ht="15.95" customHeight="1" x14ac:dyDescent="0.2">
      <c r="A39" s="90" t="s">
        <v>16</v>
      </c>
      <c r="B39" s="77">
        <v>4152</v>
      </c>
      <c r="C39" s="8">
        <f>'Month 1'!C39</f>
        <v>0</v>
      </c>
      <c r="D39" s="8">
        <f t="shared" si="0"/>
        <v>0</v>
      </c>
      <c r="E39" s="7">
        <v>0</v>
      </c>
      <c r="F39" s="8">
        <f t="shared" si="1"/>
        <v>0</v>
      </c>
      <c r="G39" s="8">
        <f>D39+'Month 2'!G39</f>
        <v>0</v>
      </c>
      <c r="H39" s="8">
        <f>E39+'Month 2'!H39</f>
        <v>0</v>
      </c>
      <c r="I39" s="117">
        <f t="shared" si="2"/>
        <v>0</v>
      </c>
    </row>
    <row r="40" spans="1:12" ht="15.95" customHeight="1" x14ac:dyDescent="0.2">
      <c r="A40" s="78" t="s">
        <v>49</v>
      </c>
      <c r="B40" s="79">
        <v>4152</v>
      </c>
      <c r="C40" s="110">
        <f t="shared" ref="C40:I40" si="3">SUM(C28:C39)</f>
        <v>0</v>
      </c>
      <c r="D40" s="110">
        <f t="shared" si="3"/>
        <v>0</v>
      </c>
      <c r="E40" s="110">
        <f t="shared" si="3"/>
        <v>0</v>
      </c>
      <c r="F40" s="110">
        <f t="shared" si="3"/>
        <v>0</v>
      </c>
      <c r="G40" s="110">
        <f t="shared" si="3"/>
        <v>0</v>
      </c>
      <c r="H40" s="110">
        <f t="shared" si="3"/>
        <v>0</v>
      </c>
      <c r="I40" s="110">
        <f t="shared" si="3"/>
        <v>0</v>
      </c>
    </row>
    <row r="41" spans="1:12" s="60" customFormat="1" ht="15.95" customHeight="1" x14ac:dyDescent="0.2">
      <c r="A41" s="91"/>
      <c r="B41" s="92"/>
      <c r="C41" s="127"/>
      <c r="D41" s="111"/>
      <c r="E41" s="127"/>
      <c r="F41" s="111"/>
      <c r="G41" s="111"/>
      <c r="H41" s="127"/>
      <c r="I41" s="128"/>
      <c r="L41" s="60" t="s">
        <v>3</v>
      </c>
    </row>
    <row r="42" spans="1:12" ht="15.95" customHeight="1" x14ac:dyDescent="0.25">
      <c r="A42" s="89" t="s">
        <v>17</v>
      </c>
      <c r="B42" s="79"/>
      <c r="C42" s="23"/>
      <c r="D42" s="109"/>
      <c r="E42" s="23"/>
      <c r="F42" s="109"/>
      <c r="G42" s="109"/>
      <c r="H42" s="23"/>
      <c r="I42" s="126"/>
    </row>
    <row r="43" spans="1:12" ht="15.95" customHeight="1" x14ac:dyDescent="0.2">
      <c r="A43" s="76" t="s">
        <v>18</v>
      </c>
      <c r="B43" s="77">
        <v>4155</v>
      </c>
      <c r="C43" s="8">
        <f>'Month 1'!C43</f>
        <v>0</v>
      </c>
      <c r="D43" s="8">
        <f>IF($E$6&gt;$G$4,ROUND(C43/$I$6,2)*$G$4,ROUND(C43/$I$6,2)*$E$6)</f>
        <v>0</v>
      </c>
      <c r="E43" s="7">
        <v>0</v>
      </c>
      <c r="F43" s="8">
        <f>E43-D43</f>
        <v>0</v>
      </c>
      <c r="G43" s="8">
        <f>D43+'Month 2'!G43</f>
        <v>0</v>
      </c>
      <c r="H43" s="8">
        <f>E43+'Month 2'!H43</f>
        <v>0</v>
      </c>
      <c r="I43" s="117">
        <f>H43-G43</f>
        <v>0</v>
      </c>
    </row>
    <row r="44" spans="1:12" ht="15.95" customHeight="1" x14ac:dyDescent="0.2">
      <c r="A44" s="90" t="s">
        <v>19</v>
      </c>
      <c r="B44" s="77">
        <v>4155</v>
      </c>
      <c r="C44" s="8">
        <f>'Month 1'!C44</f>
        <v>0</v>
      </c>
      <c r="D44" s="8">
        <f>IF($E$6&gt;$G$4,ROUND(C44/$I$6,2)*$G$4,ROUND(C44/$I$6,2)*$E$6)</f>
        <v>0</v>
      </c>
      <c r="E44" s="7">
        <v>0</v>
      </c>
      <c r="F44" s="8">
        <f>E44-D44</f>
        <v>0</v>
      </c>
      <c r="G44" s="8">
        <f>D44+'Month 2'!G44</f>
        <v>0</v>
      </c>
      <c r="H44" s="8">
        <f>E44+'Month 2'!H44</f>
        <v>0</v>
      </c>
      <c r="I44" s="117">
        <f>H44-G44</f>
        <v>0</v>
      </c>
    </row>
    <row r="45" spans="1:12" ht="15.95" customHeight="1" x14ac:dyDescent="0.2">
      <c r="A45" s="90" t="s">
        <v>55</v>
      </c>
      <c r="B45" s="77">
        <v>4155</v>
      </c>
      <c r="C45" s="8">
        <f>'Month 1'!C45</f>
        <v>0</v>
      </c>
      <c r="D45" s="8">
        <f>IF($E$6&gt;$G$4,ROUND(C45/$I$6,2)*$G$4,ROUND(C45/$I$6,2)*$E$6)</f>
        <v>0</v>
      </c>
      <c r="E45" s="7">
        <v>0</v>
      </c>
      <c r="F45" s="8">
        <f>E45-D45</f>
        <v>0</v>
      </c>
      <c r="G45" s="8">
        <f>D45+'Month 2'!G45</f>
        <v>0</v>
      </c>
      <c r="H45" s="8">
        <f>E45+'Month 2'!H45</f>
        <v>0</v>
      </c>
      <c r="I45" s="117">
        <f>H45-G45</f>
        <v>0</v>
      </c>
    </row>
    <row r="46" spans="1:12" ht="15.95" customHeight="1" x14ac:dyDescent="0.2">
      <c r="A46" s="78" t="s">
        <v>20</v>
      </c>
      <c r="B46" s="79">
        <v>4155</v>
      </c>
      <c r="C46" s="104">
        <f>SUM(C43:C45)</f>
        <v>0</v>
      </c>
      <c r="D46" s="104">
        <f>SUM(D43:D45)</f>
        <v>0</v>
      </c>
      <c r="E46" s="121">
        <f>SUM(E43:E45)</f>
        <v>0</v>
      </c>
      <c r="F46" s="121">
        <f>E46-D46</f>
        <v>0</v>
      </c>
      <c r="G46" s="121">
        <f>SUM(G43:G45)</f>
        <v>0</v>
      </c>
      <c r="H46" s="121">
        <f>SUM(H43:H45)</f>
        <v>0</v>
      </c>
      <c r="I46" s="122">
        <f>H46-G46</f>
        <v>0</v>
      </c>
      <c r="K46" s="55" t="s">
        <v>3</v>
      </c>
    </row>
    <row r="47" spans="1:12" s="60" customFormat="1" ht="15.95" customHeight="1" x14ac:dyDescent="0.2">
      <c r="A47" s="78" t="s">
        <v>98</v>
      </c>
      <c r="B47" s="92"/>
      <c r="C47" s="104">
        <f>C46+C40+C26+C24+C23</f>
        <v>0</v>
      </c>
      <c r="D47" s="104">
        <f t="shared" ref="D47:I47" si="4">D46+D40+D26+D24+D23</f>
        <v>0</v>
      </c>
      <c r="E47" s="104">
        <f t="shared" si="4"/>
        <v>0</v>
      </c>
      <c r="F47" s="104">
        <f t="shared" si="4"/>
        <v>0</v>
      </c>
      <c r="G47" s="104">
        <f t="shared" si="4"/>
        <v>0</v>
      </c>
      <c r="H47" s="104">
        <f t="shared" si="4"/>
        <v>0</v>
      </c>
      <c r="I47" s="104">
        <f t="shared" si="4"/>
        <v>0</v>
      </c>
    </row>
    <row r="48" spans="1:12" ht="15.95" customHeight="1" thickBot="1" x14ac:dyDescent="0.25">
      <c r="A48" s="93"/>
      <c r="B48" s="81"/>
      <c r="C48" s="112"/>
      <c r="D48" s="112"/>
      <c r="E48" s="112"/>
      <c r="F48" s="112"/>
      <c r="G48" s="112"/>
      <c r="H48" s="112"/>
      <c r="I48" s="129"/>
    </row>
    <row r="49" spans="1:9" ht="15.95" customHeight="1" x14ac:dyDescent="0.25">
      <c r="A49" s="89" t="s">
        <v>78</v>
      </c>
      <c r="B49" s="77"/>
      <c r="C49" s="23"/>
      <c r="D49" s="23"/>
      <c r="E49" s="23"/>
      <c r="F49" s="23"/>
      <c r="G49" s="23"/>
      <c r="H49" s="23"/>
      <c r="I49" s="190"/>
    </row>
    <row r="50" spans="1:9" ht="15.95" customHeight="1" x14ac:dyDescent="0.2">
      <c r="A50" s="90" t="s">
        <v>79</v>
      </c>
      <c r="B50" s="77">
        <v>3310</v>
      </c>
      <c r="C50" s="8">
        <f>'Month 1'!C50</f>
        <v>0</v>
      </c>
      <c r="D50" s="8">
        <f t="shared" ref="D50:D55" si="5">IF($E$6&gt;$G$4,ROUND(C50/$I$6,2)*$G$4,ROUND(C50/$I$6,2)*$E$6)</f>
        <v>0</v>
      </c>
      <c r="E50" s="7">
        <v>0</v>
      </c>
      <c r="F50" s="8">
        <f t="shared" ref="F50:F55" si="6">E50-D50</f>
        <v>0</v>
      </c>
      <c r="G50" s="8">
        <f>D50+'Month 2'!G50</f>
        <v>0</v>
      </c>
      <c r="H50" s="8">
        <f>E50+'Month 2'!H50</f>
        <v>0</v>
      </c>
      <c r="I50" s="117">
        <f t="shared" ref="I50:I55" si="7">H50-G50</f>
        <v>0</v>
      </c>
    </row>
    <row r="51" spans="1:9" ht="15.95" customHeight="1" x14ac:dyDescent="0.2">
      <c r="A51" s="90" t="s">
        <v>80</v>
      </c>
      <c r="B51" s="77">
        <v>3481</v>
      </c>
      <c r="C51" s="8">
        <f>'Month 1'!C51</f>
        <v>0</v>
      </c>
      <c r="D51" s="8">
        <f t="shared" si="5"/>
        <v>0</v>
      </c>
      <c r="E51" s="7">
        <v>0</v>
      </c>
      <c r="F51" s="8">
        <f t="shared" si="6"/>
        <v>0</v>
      </c>
      <c r="G51" s="8">
        <f>D51+'Month 2'!G51</f>
        <v>0</v>
      </c>
      <c r="H51" s="8">
        <f>E51+'Month 2'!H51</f>
        <v>0</v>
      </c>
      <c r="I51" s="117">
        <f t="shared" si="7"/>
        <v>0</v>
      </c>
    </row>
    <row r="52" spans="1:9" ht="15.95" customHeight="1" x14ac:dyDescent="0.2">
      <c r="A52" s="90" t="s">
        <v>81</v>
      </c>
      <c r="B52" s="77">
        <v>3300</v>
      </c>
      <c r="C52" s="8">
        <f>'Month 1'!C52</f>
        <v>0</v>
      </c>
      <c r="D52" s="8">
        <f t="shared" si="5"/>
        <v>0</v>
      </c>
      <c r="E52" s="7">
        <v>0</v>
      </c>
      <c r="F52" s="8">
        <f t="shared" si="6"/>
        <v>0</v>
      </c>
      <c r="G52" s="8">
        <f>D52+'Month 2'!G52</f>
        <v>0</v>
      </c>
      <c r="H52" s="8">
        <f>E52+'Month 2'!H52</f>
        <v>0</v>
      </c>
      <c r="I52" s="117">
        <f t="shared" si="7"/>
        <v>0</v>
      </c>
    </row>
    <row r="53" spans="1:9" ht="15.95" customHeight="1" x14ac:dyDescent="0.2">
      <c r="A53" s="90" t="s">
        <v>82</v>
      </c>
      <c r="B53" s="77">
        <v>4153</v>
      </c>
      <c r="C53" s="8">
        <f>'Month 1'!C53</f>
        <v>0</v>
      </c>
      <c r="D53" s="8">
        <f t="shared" si="5"/>
        <v>0</v>
      </c>
      <c r="E53" s="7">
        <v>0</v>
      </c>
      <c r="F53" s="8">
        <f t="shared" si="6"/>
        <v>0</v>
      </c>
      <c r="G53" s="8">
        <f>D53+'Month 2'!G53</f>
        <v>0</v>
      </c>
      <c r="H53" s="8">
        <f>E53+'Month 2'!H53</f>
        <v>0</v>
      </c>
      <c r="I53" s="117">
        <f t="shared" si="7"/>
        <v>0</v>
      </c>
    </row>
    <row r="54" spans="1:9" ht="15.95" customHeight="1" x14ac:dyDescent="0.2">
      <c r="A54" s="90" t="s">
        <v>95</v>
      </c>
      <c r="B54" s="77">
        <v>4153</v>
      </c>
      <c r="C54" s="8">
        <f>'Month 1'!C54</f>
        <v>0</v>
      </c>
      <c r="D54" s="8">
        <f t="shared" si="5"/>
        <v>0</v>
      </c>
      <c r="E54" s="7">
        <v>0</v>
      </c>
      <c r="F54" s="8">
        <f t="shared" si="6"/>
        <v>0</v>
      </c>
      <c r="G54" s="8">
        <f>D54+'Month 2'!G54</f>
        <v>0</v>
      </c>
      <c r="H54" s="8">
        <f>E54+'Month 2'!H54</f>
        <v>0</v>
      </c>
      <c r="I54" s="117">
        <f t="shared" si="7"/>
        <v>0</v>
      </c>
    </row>
    <row r="55" spans="1:9" ht="15.95" customHeight="1" x14ac:dyDescent="0.2">
      <c r="A55" s="90" t="s">
        <v>114</v>
      </c>
      <c r="B55" s="77">
        <v>4154</v>
      </c>
      <c r="C55" s="8">
        <f>'Month 1'!C55</f>
        <v>0</v>
      </c>
      <c r="D55" s="8">
        <f t="shared" si="5"/>
        <v>0</v>
      </c>
      <c r="E55" s="7">
        <v>0</v>
      </c>
      <c r="F55" s="8">
        <f t="shared" si="6"/>
        <v>0</v>
      </c>
      <c r="G55" s="8">
        <f>D55+'Month 2'!G55</f>
        <v>0</v>
      </c>
      <c r="H55" s="8">
        <f>E55+'Month 2'!H55</f>
        <v>0</v>
      </c>
      <c r="I55" s="117">
        <f t="shared" si="7"/>
        <v>0</v>
      </c>
    </row>
    <row r="56" spans="1:9" s="65" customFormat="1" ht="15.95" customHeight="1" thickBot="1" x14ac:dyDescent="0.25">
      <c r="A56" s="194" t="s">
        <v>108</v>
      </c>
      <c r="B56" s="95"/>
      <c r="C56" s="195">
        <f>SUM(C50:C55)</f>
        <v>0</v>
      </c>
      <c r="D56" s="195">
        <f t="shared" ref="D56:I56" si="8">SUM(D50:D55)</f>
        <v>0</v>
      </c>
      <c r="E56" s="195">
        <f t="shared" si="8"/>
        <v>0</v>
      </c>
      <c r="F56" s="195">
        <f t="shared" si="8"/>
        <v>0</v>
      </c>
      <c r="G56" s="195">
        <f t="shared" si="8"/>
        <v>0</v>
      </c>
      <c r="H56" s="195">
        <f t="shared" si="8"/>
        <v>0</v>
      </c>
      <c r="I56" s="195">
        <f t="shared" si="8"/>
        <v>0</v>
      </c>
    </row>
    <row r="57" spans="1:9" ht="15.95" customHeight="1" x14ac:dyDescent="0.2">
      <c r="A57" s="96" t="s">
        <v>21</v>
      </c>
      <c r="B57" s="97"/>
      <c r="C57" s="183">
        <f>'Month 1'!C57</f>
        <v>0</v>
      </c>
      <c r="D57" s="113">
        <f>IF($E$6&gt;$G$4,(C57/$I$6)*$G$4,(C57/$I$6*$E$6))</f>
        <v>0</v>
      </c>
      <c r="E57" s="7">
        <v>0</v>
      </c>
      <c r="F57" s="183">
        <f>E57-D57</f>
        <v>0</v>
      </c>
      <c r="G57" s="113">
        <f>D57+'Month 2'!G57</f>
        <v>0</v>
      </c>
      <c r="H57" s="183">
        <f>E57+'Month 2'!H57</f>
        <v>0</v>
      </c>
      <c r="I57" s="191">
        <f>H57-G57</f>
        <v>0</v>
      </c>
    </row>
    <row r="58" spans="1:9" ht="15.95" customHeight="1" x14ac:dyDescent="0.2">
      <c r="A58" s="90"/>
      <c r="B58" s="98"/>
      <c r="C58" s="23"/>
      <c r="D58" s="109"/>
      <c r="E58" s="23"/>
      <c r="F58" s="109"/>
      <c r="G58" s="109"/>
      <c r="H58" s="23"/>
      <c r="I58" s="126"/>
    </row>
    <row r="59" spans="1:9" ht="15.95" customHeight="1" x14ac:dyDescent="0.2">
      <c r="A59" s="99" t="s">
        <v>22</v>
      </c>
      <c r="B59" s="100"/>
      <c r="C59" s="196">
        <f>(C15+C18+C20+C47+C56)-C57</f>
        <v>0</v>
      </c>
      <c r="D59" s="196">
        <f>(D15+D18+D20+D47+D56)-D57</f>
        <v>0</v>
      </c>
      <c r="E59" s="196">
        <f>(E15+E18+E20+E47+E56)-E57</f>
        <v>0</v>
      </c>
      <c r="F59" s="196">
        <f>E59-D59</f>
        <v>0</v>
      </c>
      <c r="G59" s="196">
        <f>D59+'Month 2'!G59</f>
        <v>0</v>
      </c>
      <c r="H59" s="196">
        <f>E59+'Month 2'!H59</f>
        <v>0</v>
      </c>
      <c r="I59" s="198">
        <f>H59-G59</f>
        <v>0</v>
      </c>
    </row>
    <row r="60" spans="1:9" ht="15.95" customHeight="1" thickBot="1" x14ac:dyDescent="0.25">
      <c r="A60" s="101"/>
      <c r="B60" s="102"/>
      <c r="C60" s="115"/>
      <c r="D60" s="115"/>
      <c r="E60" s="115"/>
      <c r="F60" s="115"/>
      <c r="G60" s="115"/>
      <c r="H60" s="115"/>
      <c r="I60" s="133"/>
    </row>
    <row r="61" spans="1:9" ht="15.95" customHeight="1" x14ac:dyDescent="0.2">
      <c r="A61" s="100"/>
      <c r="B61" s="100"/>
      <c r="C61" s="116"/>
      <c r="D61" s="116"/>
      <c r="E61" s="116"/>
      <c r="F61" s="116"/>
      <c r="G61" s="116"/>
      <c r="H61" s="116"/>
      <c r="I61" s="116"/>
    </row>
    <row r="62" spans="1:9" ht="15.95" customHeight="1" x14ac:dyDescent="0.2">
      <c r="A62" s="103" t="s">
        <v>192</v>
      </c>
      <c r="B62" s="103"/>
      <c r="C62" s="116"/>
      <c r="D62" s="116"/>
      <c r="E62" s="116"/>
      <c r="F62" s="116"/>
      <c r="G62" s="116"/>
      <c r="H62" s="116"/>
      <c r="I62" s="116"/>
    </row>
    <row r="63" spans="1:9" ht="15.95" customHeight="1" x14ac:dyDescent="0.2">
      <c r="A63" s="238" t="s">
        <v>71</v>
      </c>
      <c r="B63" s="238"/>
      <c r="C63" s="238"/>
      <c r="D63" s="238"/>
      <c r="E63" s="238"/>
      <c r="F63" s="238"/>
      <c r="G63" s="238"/>
      <c r="H63" s="136"/>
      <c r="I63" s="136"/>
    </row>
    <row r="64" spans="1:9" ht="15.95" customHeight="1" x14ac:dyDescent="0.2">
      <c r="A64" s="238" t="s">
        <v>104</v>
      </c>
      <c r="B64" s="238"/>
      <c r="C64" s="238"/>
      <c r="D64" s="238"/>
      <c r="E64" s="238"/>
      <c r="F64" s="238"/>
      <c r="G64" s="238"/>
      <c r="H64" s="238"/>
      <c r="I64" s="238"/>
    </row>
    <row r="65" spans="1:13" ht="15.95" customHeight="1" x14ac:dyDescent="0.2">
      <c r="A65" s="238" t="s">
        <v>105</v>
      </c>
      <c r="B65" s="238"/>
      <c r="C65" s="238"/>
      <c r="D65" s="238"/>
      <c r="E65" s="238"/>
      <c r="F65" s="238"/>
      <c r="G65" s="238"/>
      <c r="H65" s="238"/>
      <c r="I65" s="238"/>
    </row>
    <row r="66" spans="1:13" ht="15.95" customHeight="1" x14ac:dyDescent="0.2">
      <c r="A66" s="137"/>
      <c r="B66" s="137"/>
      <c r="C66" s="137"/>
      <c r="D66" s="137"/>
      <c r="E66" s="137"/>
      <c r="F66" s="137"/>
      <c r="G66" s="137"/>
      <c r="H66" s="136"/>
      <c r="I66" s="136"/>
    </row>
    <row r="67" spans="1:13" ht="15.95" customHeight="1" x14ac:dyDescent="0.2">
      <c r="A67" s="138" t="s">
        <v>57</v>
      </c>
      <c r="B67" s="138"/>
      <c r="C67" s="137"/>
      <c r="D67" s="137"/>
      <c r="E67" s="137"/>
      <c r="F67" s="137"/>
      <c r="G67" s="137"/>
      <c r="H67" s="136"/>
      <c r="I67" s="136"/>
    </row>
    <row r="68" spans="1:13" ht="15.95" customHeight="1" x14ac:dyDescent="0.25">
      <c r="A68" s="240" t="s">
        <v>23</v>
      </c>
      <c r="B68" s="241"/>
      <c r="C68" s="242"/>
      <c r="D68" s="242"/>
      <c r="E68" s="242"/>
      <c r="F68" s="242"/>
      <c r="G68" s="242"/>
      <c r="H68" s="242"/>
      <c r="I68" s="243"/>
    </row>
    <row r="69" spans="1:13" ht="15.95" customHeight="1" x14ac:dyDescent="0.25">
      <c r="A69" s="139"/>
      <c r="B69" s="140"/>
      <c r="C69" s="141"/>
      <c r="D69" s="239" t="str">
        <f>C4</f>
        <v>March</v>
      </c>
      <c r="E69" s="239"/>
      <c r="F69" s="141"/>
      <c r="G69" s="141"/>
      <c r="H69" s="244" t="s">
        <v>85</v>
      </c>
      <c r="I69" s="245"/>
    </row>
    <row r="70" spans="1:13" ht="42" customHeight="1" x14ac:dyDescent="0.25">
      <c r="A70" s="193"/>
      <c r="B70" s="143"/>
      <c r="C70" s="143"/>
      <c r="D70" s="143"/>
      <c r="E70" s="144" t="s">
        <v>24</v>
      </c>
      <c r="F70" s="145" t="s">
        <v>1</v>
      </c>
      <c r="G70" s="145" t="s">
        <v>25</v>
      </c>
      <c r="H70" s="146" t="s">
        <v>91</v>
      </c>
      <c r="I70" s="146" t="s">
        <v>92</v>
      </c>
    </row>
    <row r="71" spans="1:13" ht="15.95" customHeight="1" x14ac:dyDescent="0.2">
      <c r="A71" s="147" t="s">
        <v>109</v>
      </c>
      <c r="B71" s="148"/>
      <c r="C71" s="148"/>
      <c r="D71" s="210">
        <f>$E$11+$E$13</f>
        <v>0</v>
      </c>
      <c r="E71" s="211"/>
      <c r="F71" s="149">
        <f>I4</f>
        <v>0</v>
      </c>
      <c r="G71" s="150">
        <v>4141</v>
      </c>
      <c r="H71" s="9"/>
      <c r="I71" s="10"/>
    </row>
    <row r="72" spans="1:13" ht="15.95" customHeight="1" x14ac:dyDescent="0.2">
      <c r="A72" s="147" t="s">
        <v>112</v>
      </c>
      <c r="B72" s="148"/>
      <c r="C72" s="148"/>
      <c r="D72" s="210">
        <f>$E$12+$E$14</f>
        <v>0</v>
      </c>
      <c r="E72" s="211"/>
      <c r="F72" s="149">
        <f>I4</f>
        <v>0</v>
      </c>
      <c r="G72" s="150">
        <v>4140</v>
      </c>
      <c r="H72" s="11"/>
      <c r="I72" s="12"/>
    </row>
    <row r="73" spans="1:13" ht="15.95" customHeight="1" x14ac:dyDescent="0.2">
      <c r="A73" s="142" t="s">
        <v>47</v>
      </c>
      <c r="B73" s="151"/>
      <c r="C73" s="152"/>
      <c r="D73" s="210"/>
      <c r="E73" s="211"/>
      <c r="F73" s="153"/>
      <c r="G73" s="150"/>
      <c r="H73" s="11"/>
      <c r="I73" s="12"/>
    </row>
    <row r="74" spans="1:13" ht="15.95" customHeight="1" x14ac:dyDescent="0.2">
      <c r="A74" s="154" t="s">
        <v>53</v>
      </c>
      <c r="B74" s="157"/>
      <c r="C74" s="155"/>
      <c r="D74" s="210">
        <f>$E$23</f>
        <v>0</v>
      </c>
      <c r="E74" s="211"/>
      <c r="F74" s="149">
        <f>$F$71</f>
        <v>0</v>
      </c>
      <c r="G74" s="150">
        <v>4151</v>
      </c>
      <c r="H74" s="11"/>
      <c r="I74" s="12"/>
      <c r="J74" s="61"/>
    </row>
    <row r="75" spans="1:13" ht="15.95" customHeight="1" x14ac:dyDescent="0.2">
      <c r="A75" s="156" t="s">
        <v>10</v>
      </c>
      <c r="B75" s="155"/>
      <c r="C75" s="155"/>
      <c r="D75" s="210">
        <f>$E$24</f>
        <v>0</v>
      </c>
      <c r="E75" s="211"/>
      <c r="F75" s="149">
        <f>$F$71</f>
        <v>0</v>
      </c>
      <c r="G75" s="150">
        <v>3580</v>
      </c>
      <c r="H75" s="11"/>
      <c r="I75" s="12"/>
      <c r="K75" s="55" t="s">
        <v>3</v>
      </c>
    </row>
    <row r="76" spans="1:13" ht="15.95" customHeight="1" x14ac:dyDescent="0.2">
      <c r="A76" s="154" t="s">
        <v>138</v>
      </c>
      <c r="B76" s="157"/>
      <c r="C76" s="155"/>
      <c r="D76" s="210">
        <f>$E$26</f>
        <v>0</v>
      </c>
      <c r="E76" s="211"/>
      <c r="F76" s="149">
        <f>$F$71</f>
        <v>0</v>
      </c>
      <c r="G76" s="150">
        <v>3570</v>
      </c>
      <c r="H76" s="11"/>
      <c r="I76" s="12"/>
    </row>
    <row r="77" spans="1:13" ht="15.95" customHeight="1" x14ac:dyDescent="0.2">
      <c r="A77" s="154" t="s">
        <v>83</v>
      </c>
      <c r="B77" s="157"/>
      <c r="C77" s="155"/>
      <c r="D77" s="210">
        <f>$E$18</f>
        <v>0</v>
      </c>
      <c r="E77" s="211"/>
      <c r="F77" s="149">
        <f>$F$71</f>
        <v>0</v>
      </c>
      <c r="G77" s="150">
        <v>3561</v>
      </c>
      <c r="H77" s="11"/>
      <c r="I77" s="12"/>
    </row>
    <row r="78" spans="1:13" ht="15.95" customHeight="1" x14ac:dyDescent="0.2">
      <c r="A78" s="154" t="s">
        <v>84</v>
      </c>
      <c r="B78" s="157"/>
      <c r="C78" s="155"/>
      <c r="D78" s="210">
        <f>$E$20</f>
        <v>0</v>
      </c>
      <c r="E78" s="211"/>
      <c r="F78" s="149">
        <f>$F$71</f>
        <v>0</v>
      </c>
      <c r="G78" s="150">
        <v>3561</v>
      </c>
      <c r="H78" s="11"/>
      <c r="I78" s="12"/>
    </row>
    <row r="79" spans="1:13" ht="15.95" customHeight="1" x14ac:dyDescent="0.2">
      <c r="A79" s="155" t="s">
        <v>48</v>
      </c>
      <c r="B79" s="248">
        <f>$E$40</f>
        <v>0</v>
      </c>
      <c r="C79" s="249"/>
      <c r="D79" s="229"/>
      <c r="E79" s="230"/>
      <c r="F79" s="158"/>
      <c r="G79" s="159"/>
      <c r="H79" s="11"/>
      <c r="I79" s="12"/>
    </row>
    <row r="80" spans="1:13" ht="15.95" customHeight="1" x14ac:dyDescent="0.2">
      <c r="A80" s="155" t="s">
        <v>27</v>
      </c>
      <c r="B80" s="236">
        <f>$E$57</f>
        <v>0</v>
      </c>
      <c r="C80" s="237"/>
      <c r="D80" s="246"/>
      <c r="E80" s="247"/>
      <c r="F80" s="158"/>
      <c r="G80" s="159"/>
      <c r="H80" s="11"/>
      <c r="I80" s="12"/>
      <c r="J80" s="62"/>
      <c r="M80" s="55" t="s">
        <v>3</v>
      </c>
    </row>
    <row r="81" spans="1:9" ht="15.95" customHeight="1" x14ac:dyDescent="0.2">
      <c r="A81" s="156" t="s">
        <v>50</v>
      </c>
      <c r="B81" s="155"/>
      <c r="C81" s="160"/>
      <c r="D81" s="210">
        <f>$B$79-$B$80</f>
        <v>0</v>
      </c>
      <c r="E81" s="211"/>
      <c r="F81" s="149">
        <f>$F$71</f>
        <v>0</v>
      </c>
      <c r="G81" s="150">
        <v>4152</v>
      </c>
      <c r="H81" s="11"/>
      <c r="I81" s="12"/>
    </row>
    <row r="82" spans="1:9" ht="15.95" customHeight="1" x14ac:dyDescent="0.2">
      <c r="A82" s="161" t="s">
        <v>26</v>
      </c>
      <c r="B82" s="162"/>
      <c r="C82" s="162"/>
      <c r="D82" s="210">
        <f>$E$46</f>
        <v>0</v>
      </c>
      <c r="E82" s="211"/>
      <c r="F82" s="149">
        <f t="shared" ref="F82:F88" si="9">$F$71</f>
        <v>0</v>
      </c>
      <c r="G82" s="150">
        <v>4155</v>
      </c>
      <c r="H82" s="11"/>
      <c r="I82" s="12"/>
    </row>
    <row r="83" spans="1:9" ht="15.95" customHeight="1" x14ac:dyDescent="0.2">
      <c r="A83" s="163" t="s">
        <v>79</v>
      </c>
      <c r="B83" s="164"/>
      <c r="C83" s="162"/>
      <c r="D83" s="210">
        <f>$E$50</f>
        <v>0</v>
      </c>
      <c r="E83" s="211"/>
      <c r="F83" s="149">
        <f t="shared" si="9"/>
        <v>0</v>
      </c>
      <c r="G83" s="150">
        <v>3310</v>
      </c>
      <c r="H83" s="11"/>
      <c r="I83" s="12"/>
    </row>
    <row r="84" spans="1:9" ht="15.95" customHeight="1" x14ac:dyDescent="0.2">
      <c r="A84" s="163" t="s">
        <v>80</v>
      </c>
      <c r="B84" s="164"/>
      <c r="C84" s="162"/>
      <c r="D84" s="210">
        <f>$E$51</f>
        <v>0</v>
      </c>
      <c r="E84" s="211"/>
      <c r="F84" s="149">
        <f t="shared" si="9"/>
        <v>0</v>
      </c>
      <c r="G84" s="150">
        <v>3481</v>
      </c>
      <c r="H84" s="9"/>
      <c r="I84" s="10"/>
    </row>
    <row r="85" spans="1:9" ht="15.95" customHeight="1" x14ac:dyDescent="0.2">
      <c r="A85" s="163" t="s">
        <v>81</v>
      </c>
      <c r="B85" s="164"/>
      <c r="C85" s="162"/>
      <c r="D85" s="210">
        <f>$E$52</f>
        <v>0</v>
      </c>
      <c r="E85" s="211"/>
      <c r="F85" s="149">
        <f t="shared" si="9"/>
        <v>0</v>
      </c>
      <c r="G85" s="150">
        <v>3300</v>
      </c>
      <c r="H85" s="9"/>
      <c r="I85" s="10"/>
    </row>
    <row r="86" spans="1:9" ht="15.95" customHeight="1" x14ac:dyDescent="0.2">
      <c r="A86" s="165" t="s">
        <v>82</v>
      </c>
      <c r="B86" s="166"/>
      <c r="C86" s="148"/>
      <c r="D86" s="210">
        <f>$E$53</f>
        <v>0</v>
      </c>
      <c r="E86" s="211"/>
      <c r="F86" s="149">
        <f t="shared" si="9"/>
        <v>0</v>
      </c>
      <c r="G86" s="150">
        <v>4153</v>
      </c>
      <c r="H86" s="9"/>
      <c r="I86" s="10"/>
    </row>
    <row r="87" spans="1:9" ht="15.95" customHeight="1" x14ac:dyDescent="0.2">
      <c r="A87" s="165" t="s">
        <v>96</v>
      </c>
      <c r="B87" s="166"/>
      <c r="C87" s="148"/>
      <c r="D87" s="210">
        <f>$E$54</f>
        <v>0</v>
      </c>
      <c r="E87" s="211"/>
      <c r="F87" s="149">
        <f t="shared" si="9"/>
        <v>0</v>
      </c>
      <c r="G87" s="167">
        <v>4153</v>
      </c>
      <c r="H87" s="9"/>
      <c r="I87" s="10"/>
    </row>
    <row r="88" spans="1:9" ht="15.95" customHeight="1" x14ac:dyDescent="0.25">
      <c r="A88" s="168" t="s">
        <v>97</v>
      </c>
      <c r="B88" s="166"/>
      <c r="C88" s="148"/>
      <c r="D88" s="210">
        <f>$E$55</f>
        <v>0</v>
      </c>
      <c r="E88" s="211"/>
      <c r="F88" s="149">
        <f t="shared" si="9"/>
        <v>0</v>
      </c>
      <c r="G88" s="150">
        <v>4154</v>
      </c>
      <c r="H88" s="9"/>
      <c r="I88" s="10"/>
    </row>
    <row r="89" spans="1:9" ht="15.95" customHeight="1" x14ac:dyDescent="0.2">
      <c r="A89" s="169" t="s">
        <v>131</v>
      </c>
      <c r="B89" s="170"/>
      <c r="C89" s="170"/>
      <c r="D89" s="231">
        <f>SUM($D$71:$D$88)</f>
        <v>0</v>
      </c>
      <c r="E89" s="232"/>
      <c r="F89" s="171" t="s">
        <v>3</v>
      </c>
      <c r="G89" s="171"/>
      <c r="H89" s="10"/>
      <c r="I89" s="10"/>
    </row>
    <row r="90" spans="1:9" ht="15.95" customHeight="1" x14ac:dyDescent="0.2">
      <c r="A90" s="169" t="s">
        <v>146</v>
      </c>
      <c r="B90" s="170"/>
      <c r="C90" s="170"/>
      <c r="D90" s="231">
        <v>0</v>
      </c>
      <c r="E90" s="232"/>
      <c r="F90" s="171" t="s">
        <v>3</v>
      </c>
      <c r="G90" s="171"/>
      <c r="H90" s="10"/>
      <c r="I90" s="10"/>
    </row>
    <row r="91" spans="1:9" ht="15.95" customHeight="1" x14ac:dyDescent="0.2">
      <c r="A91" s="169" t="s">
        <v>132</v>
      </c>
      <c r="B91" s="170"/>
      <c r="C91" s="170"/>
      <c r="D91" s="231">
        <f>$D$89-$D$90</f>
        <v>0</v>
      </c>
      <c r="E91" s="232"/>
      <c r="F91" s="171" t="s">
        <v>3</v>
      </c>
      <c r="G91" s="171"/>
      <c r="H91" s="4"/>
      <c r="I91" s="10"/>
    </row>
    <row r="92" spans="1:9" ht="15.95" customHeight="1" x14ac:dyDescent="0.2">
      <c r="A92" s="172" t="s">
        <v>85</v>
      </c>
      <c r="B92" s="2"/>
      <c r="C92" s="2"/>
      <c r="D92" s="2"/>
      <c r="E92" s="28"/>
      <c r="F92" s="2"/>
      <c r="G92" s="2"/>
      <c r="H92" s="4"/>
      <c r="I92" s="10"/>
    </row>
    <row r="93" spans="1:9" ht="15.95" customHeight="1" x14ac:dyDescent="0.25">
      <c r="A93" s="173" t="s">
        <v>86</v>
      </c>
      <c r="B93" s="3"/>
      <c r="C93" s="4"/>
      <c r="D93" s="4"/>
      <c r="E93" s="10"/>
      <c r="F93" s="4"/>
      <c r="G93" s="5"/>
      <c r="H93" s="4"/>
      <c r="I93" s="10"/>
    </row>
    <row r="94" spans="1:9" ht="15.95" customHeight="1" x14ac:dyDescent="0.25">
      <c r="A94" s="173" t="s">
        <v>28</v>
      </c>
      <c r="B94" s="3"/>
      <c r="C94" s="4"/>
      <c r="D94" s="4"/>
      <c r="E94" s="10" t="s">
        <v>36</v>
      </c>
      <c r="F94" s="4"/>
      <c r="G94" s="5"/>
      <c r="H94" s="4"/>
      <c r="I94" s="10"/>
    </row>
    <row r="95" spans="1:9" ht="15.95" customHeight="1" x14ac:dyDescent="0.2">
      <c r="A95" s="174" t="s">
        <v>133</v>
      </c>
      <c r="B95" s="233">
        <f>C5-D90</f>
        <v>0</v>
      </c>
      <c r="C95" s="234"/>
      <c r="D95" s="98"/>
      <c r="E95" s="98"/>
      <c r="F95" s="98"/>
      <c r="G95" s="98"/>
      <c r="H95" s="98"/>
      <c r="I95" s="98"/>
    </row>
    <row r="96" spans="1:9" ht="15.95" customHeight="1" x14ac:dyDescent="0.2">
      <c r="A96" s="175" t="s">
        <v>87</v>
      </c>
      <c r="B96" s="175"/>
      <c r="C96" s="175"/>
      <c r="D96" s="175"/>
      <c r="E96" s="175"/>
      <c r="F96"/>
      <c r="G96" s="176"/>
      <c r="H96"/>
      <c r="I96" s="98"/>
    </row>
    <row r="97" spans="1:9" ht="15.95" customHeight="1" x14ac:dyDescent="0.2">
      <c r="A97" s="177" t="s">
        <v>88</v>
      </c>
      <c r="B97" s="175"/>
      <c r="C97" s="175"/>
      <c r="D97" s="175"/>
      <c r="E97" s="175"/>
      <c r="F97"/>
      <c r="G97"/>
      <c r="H97"/>
      <c r="I97" s="98"/>
    </row>
    <row r="98" spans="1:9" ht="15.95" customHeight="1" x14ac:dyDescent="0.2">
      <c r="A98" s="177" t="s">
        <v>89</v>
      </c>
      <c r="B98" s="175"/>
      <c r="C98" s="175"/>
      <c r="D98" s="175"/>
      <c r="E98" s="175"/>
      <c r="F98"/>
      <c r="G98"/>
      <c r="H98"/>
      <c r="I98" s="98"/>
    </row>
    <row r="99" spans="1:9" ht="15.95" customHeight="1" x14ac:dyDescent="0.2">
      <c r="A99" s="228" t="s">
        <v>195</v>
      </c>
      <c r="B99" s="228"/>
      <c r="C99" s="228"/>
      <c r="D99" s="228"/>
      <c r="E99" s="228"/>
      <c r="F99"/>
      <c r="G99"/>
      <c r="H99"/>
      <c r="I99" s="98"/>
    </row>
    <row r="100" spans="1:9" ht="15.95" customHeight="1" x14ac:dyDescent="0.2">
      <c r="A100" s="228"/>
      <c r="B100" s="228"/>
      <c r="C100" s="228"/>
      <c r="D100" s="228"/>
      <c r="E100" s="228"/>
      <c r="F100"/>
      <c r="G100" s="178"/>
      <c r="H100"/>
      <c r="I100" s="98"/>
    </row>
    <row r="101" spans="1:9" ht="15.95" customHeight="1" x14ac:dyDescent="0.2">
      <c r="A101" s="228"/>
      <c r="B101" s="228"/>
      <c r="C101" s="228"/>
      <c r="D101" s="228"/>
      <c r="E101" s="228"/>
      <c r="F101"/>
      <c r="G101" s="178"/>
      <c r="H101"/>
      <c r="I101" s="98"/>
    </row>
    <row r="102" spans="1:9" ht="15.95" customHeight="1" x14ac:dyDescent="0.2">
      <c r="A102" s="155" t="s">
        <v>29</v>
      </c>
      <c r="B102" s="155"/>
      <c r="C102" s="98"/>
      <c r="D102" s="98"/>
      <c r="E102" s="98"/>
      <c r="F102" s="98"/>
      <c r="G102" s="98"/>
      <c r="H102" s="98"/>
      <c r="I102" s="98"/>
    </row>
    <row r="103" spans="1:9" ht="15.95" customHeight="1" x14ac:dyDescent="0.2">
      <c r="A103" s="98"/>
      <c r="B103" s="98"/>
      <c r="C103" s="98"/>
      <c r="D103" s="98"/>
      <c r="E103" s="98"/>
      <c r="F103" s="98"/>
      <c r="G103" s="98"/>
      <c r="H103" s="98"/>
      <c r="I103" s="98"/>
    </row>
    <row r="104" spans="1:9" ht="15.95" customHeight="1" x14ac:dyDescent="0.2">
      <c r="A104" s="155" t="s">
        <v>30</v>
      </c>
      <c r="B104" s="155"/>
      <c r="C104" s="98"/>
      <c r="D104" s="98"/>
      <c r="E104" s="98"/>
      <c r="F104" s="98"/>
      <c r="G104" s="98"/>
      <c r="H104" s="98"/>
      <c r="I104" s="98"/>
    </row>
    <row r="105" spans="1:9" ht="15.95" customHeight="1" x14ac:dyDescent="0.2">
      <c r="A105" s="155" t="s">
        <v>43</v>
      </c>
      <c r="B105" s="155"/>
      <c r="C105" s="98"/>
      <c r="D105" s="98"/>
      <c r="E105" s="98"/>
      <c r="F105" s="98"/>
      <c r="G105" s="98"/>
      <c r="H105" s="98"/>
      <c r="I105" s="98"/>
    </row>
    <row r="106" spans="1:9" ht="15.95" customHeight="1" x14ac:dyDescent="0.2">
      <c r="A106" s="155" t="s">
        <v>58</v>
      </c>
      <c r="B106" s="155"/>
      <c r="C106" s="98"/>
      <c r="D106" s="98"/>
      <c r="E106" s="98"/>
      <c r="F106" s="98"/>
      <c r="G106" s="98"/>
      <c r="H106" s="98"/>
      <c r="I106" s="98"/>
    </row>
    <row r="107" spans="1:9" ht="15.95" customHeight="1" x14ac:dyDescent="0.2">
      <c r="A107" s="155" t="s">
        <v>51</v>
      </c>
      <c r="B107" s="155"/>
      <c r="C107" s="98"/>
      <c r="D107" s="98"/>
      <c r="E107" s="98"/>
      <c r="F107" s="98"/>
      <c r="G107" s="98"/>
      <c r="H107" s="98"/>
      <c r="I107" s="98"/>
    </row>
    <row r="108" spans="1:9" ht="15.95" customHeight="1" x14ac:dyDescent="0.2">
      <c r="A108" s="155" t="s">
        <v>42</v>
      </c>
      <c r="B108" s="155"/>
      <c r="C108" s="98"/>
      <c r="D108" s="98"/>
      <c r="E108" s="98"/>
      <c r="F108" s="98"/>
      <c r="G108" s="98"/>
      <c r="H108" s="98"/>
      <c r="I108" s="98"/>
    </row>
    <row r="109" spans="1:9" ht="15.95" customHeight="1" x14ac:dyDescent="0.2">
      <c r="A109" s="155" t="s">
        <v>31</v>
      </c>
      <c r="B109" s="155"/>
      <c r="C109" s="98"/>
      <c r="D109" s="98"/>
      <c r="E109" s="98"/>
      <c r="F109" s="98"/>
      <c r="G109" s="98"/>
      <c r="H109" s="98"/>
      <c r="I109" s="98"/>
    </row>
    <row r="110" spans="1:9" ht="15.95" customHeight="1" x14ac:dyDescent="0.2">
      <c r="A110" s="155" t="s">
        <v>32</v>
      </c>
      <c r="B110" s="155"/>
      <c r="C110" s="98"/>
      <c r="D110" s="98"/>
      <c r="E110" s="98"/>
      <c r="F110" s="98"/>
      <c r="G110" s="98"/>
      <c r="H110" s="98"/>
      <c r="I110" s="98"/>
    </row>
    <row r="111" spans="1:9" ht="15.95" customHeight="1" x14ac:dyDescent="0.2">
      <c r="A111" s="155" t="s">
        <v>72</v>
      </c>
      <c r="B111" s="155"/>
      <c r="C111" s="98"/>
      <c r="D111" s="98"/>
      <c r="E111" s="98"/>
      <c r="F111" s="98"/>
      <c r="G111" s="98"/>
      <c r="H111" s="98"/>
      <c r="I111" s="98"/>
    </row>
    <row r="112" spans="1:9" ht="15.95" customHeight="1" x14ac:dyDescent="0.2">
      <c r="A112" s="155" t="s">
        <v>33</v>
      </c>
      <c r="B112" s="155"/>
      <c r="C112" s="98"/>
      <c r="D112" s="98"/>
      <c r="E112" s="98"/>
      <c r="F112" s="98"/>
      <c r="G112" s="98"/>
      <c r="H112" s="98"/>
      <c r="I112" s="98"/>
    </row>
    <row r="113" spans="1:9" ht="15.95" customHeight="1" x14ac:dyDescent="0.2">
      <c r="A113" s="155" t="s">
        <v>34</v>
      </c>
      <c r="B113" s="155"/>
      <c r="C113" s="98"/>
      <c r="D113" s="98"/>
      <c r="E113" s="98"/>
      <c r="F113" s="98"/>
      <c r="G113" s="98"/>
      <c r="H113" s="98"/>
      <c r="I113" s="98"/>
    </row>
    <row r="114" spans="1:9" ht="15.95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</row>
    <row r="115" spans="1:9" ht="15.95" customHeight="1" x14ac:dyDescent="0.2">
      <c r="A115" s="223" t="s">
        <v>155</v>
      </c>
      <c r="B115" s="223"/>
      <c r="C115" s="223"/>
      <c r="D115" s="32"/>
      <c r="E115" s="32"/>
      <c r="F115" s="32"/>
      <c r="G115" s="33" t="s">
        <v>38</v>
      </c>
      <c r="H115" s="34"/>
      <c r="I115" s="34"/>
    </row>
    <row r="116" spans="1:9" ht="15.95" customHeight="1" x14ac:dyDescent="0.2">
      <c r="A116" s="227" t="s">
        <v>154</v>
      </c>
      <c r="B116" s="227"/>
      <c r="C116" s="227"/>
      <c r="D116" s="32"/>
      <c r="E116" s="32"/>
      <c r="F116" s="32"/>
      <c r="G116" s="33"/>
      <c r="H116" s="32"/>
      <c r="I116" s="32"/>
    </row>
    <row r="117" spans="1:9" ht="28.5" customHeight="1" x14ac:dyDescent="0.2">
      <c r="A117" s="32" t="s">
        <v>155</v>
      </c>
      <c r="B117" s="32"/>
      <c r="C117" s="32"/>
      <c r="D117" s="32"/>
      <c r="E117" s="32"/>
      <c r="F117" s="32"/>
      <c r="G117" s="33" t="s">
        <v>38</v>
      </c>
      <c r="H117" s="34"/>
      <c r="I117" s="34"/>
    </row>
    <row r="118" spans="1:9" ht="46.5" customHeight="1" x14ac:dyDescent="0.2">
      <c r="A118" s="213" t="str">
        <f>'Month 1'!A118:F118</f>
        <v xml:space="preserve"> Authorised Director of Ltd Company operating LTI / Trustee or Authorised Officer of Friendly Society operating the LTI / Chief Executive of national organisation operating the LTI, authorised to sign on behalf of the national organisation.</v>
      </c>
      <c r="B118" s="213"/>
      <c r="C118" s="213"/>
      <c r="D118" s="213"/>
      <c r="E118" s="213"/>
      <c r="F118" s="213"/>
      <c r="G118" s="33"/>
      <c r="H118" s="32"/>
      <c r="I118" s="32"/>
    </row>
    <row r="119" spans="1:9" ht="9.75" customHeight="1" x14ac:dyDescent="0.2">
      <c r="A119" s="32"/>
      <c r="B119" s="35"/>
      <c r="C119" s="36"/>
      <c r="D119" s="206"/>
      <c r="E119" s="206"/>
      <c r="F119" s="34"/>
      <c r="G119" s="37"/>
      <c r="H119" s="34"/>
      <c r="I119" s="34"/>
    </row>
    <row r="120" spans="1:9" ht="15.95" customHeight="1" thickBot="1" x14ac:dyDescent="0.3">
      <c r="A120" s="214" t="s">
        <v>193</v>
      </c>
      <c r="B120" s="215"/>
      <c r="C120" s="216"/>
      <c r="D120" s="216"/>
      <c r="E120" s="216"/>
      <c r="F120" s="217"/>
      <c r="G120" s="217"/>
      <c r="H120" s="217"/>
      <c r="I120" s="218"/>
    </row>
    <row r="121" spans="1:9" ht="15.95" customHeight="1" thickBot="1" x14ac:dyDescent="0.3">
      <c r="A121" s="38" t="s">
        <v>35</v>
      </c>
      <c r="B121" s="39"/>
      <c r="C121" s="31"/>
      <c r="D121" s="31"/>
      <c r="E121" s="31"/>
      <c r="F121" s="31"/>
      <c r="G121" s="31"/>
      <c r="H121" s="219" t="s">
        <v>36</v>
      </c>
      <c r="I121" s="220"/>
    </row>
    <row r="122" spans="1:9" ht="15.95" customHeight="1" x14ac:dyDescent="0.25">
      <c r="A122" s="38"/>
      <c r="B122" s="39"/>
      <c r="C122" s="31"/>
      <c r="D122" s="31"/>
      <c r="E122" s="31"/>
      <c r="F122" s="31"/>
      <c r="G122" s="31"/>
      <c r="H122" s="40"/>
      <c r="I122" s="41"/>
    </row>
    <row r="123" spans="1:9" ht="15.95" customHeight="1" x14ac:dyDescent="0.2">
      <c r="A123" s="42" t="s">
        <v>37</v>
      </c>
      <c r="B123" s="32" t="s">
        <v>73</v>
      </c>
      <c r="C123" s="43"/>
      <c r="D123" s="32"/>
      <c r="E123" s="32"/>
      <c r="F123" s="32"/>
      <c r="G123" s="32" t="s">
        <v>38</v>
      </c>
      <c r="H123" s="32" t="s">
        <v>90</v>
      </c>
      <c r="I123" s="44"/>
    </row>
    <row r="124" spans="1:9" ht="15.95" customHeight="1" x14ac:dyDescent="0.2">
      <c r="A124" s="42"/>
      <c r="B124" s="32" t="s">
        <v>196</v>
      </c>
      <c r="C124" s="43"/>
      <c r="D124" s="32"/>
      <c r="E124" s="32"/>
      <c r="F124" s="32"/>
      <c r="G124" s="32"/>
      <c r="H124" s="32"/>
      <c r="I124" s="44"/>
    </row>
    <row r="125" spans="1:9" ht="30" customHeight="1" x14ac:dyDescent="0.2">
      <c r="A125" s="42" t="s">
        <v>39</v>
      </c>
      <c r="B125" s="32" t="s">
        <v>73</v>
      </c>
      <c r="C125" s="43"/>
      <c r="D125" s="32"/>
      <c r="E125" s="32"/>
      <c r="F125" s="32"/>
      <c r="G125" s="32" t="s">
        <v>40</v>
      </c>
      <c r="H125" s="32" t="s">
        <v>90</v>
      </c>
      <c r="I125" s="44"/>
    </row>
    <row r="126" spans="1:9" ht="15.95" customHeight="1" x14ac:dyDescent="0.2">
      <c r="A126" s="42"/>
      <c r="B126" s="32" t="s">
        <v>197</v>
      </c>
      <c r="C126" s="43"/>
      <c r="D126" s="32"/>
      <c r="E126" s="32"/>
      <c r="F126" s="32"/>
      <c r="G126" s="32"/>
      <c r="H126" s="32"/>
      <c r="I126" s="44"/>
    </row>
    <row r="127" spans="1:9" ht="9" customHeight="1" thickBot="1" x14ac:dyDescent="0.25">
      <c r="A127" s="45"/>
      <c r="B127" s="31"/>
      <c r="C127" s="221"/>
      <c r="D127" s="221"/>
      <c r="E127" s="221"/>
      <c r="F127" s="31"/>
      <c r="G127" s="31"/>
      <c r="H127" s="31"/>
      <c r="I127" s="46"/>
    </row>
    <row r="128" spans="1:9" ht="15.95" customHeight="1" x14ac:dyDescent="0.25">
      <c r="A128" s="224" t="s">
        <v>194</v>
      </c>
      <c r="B128" s="225"/>
      <c r="C128" s="225"/>
      <c r="D128" s="225"/>
      <c r="E128" s="225"/>
      <c r="F128" s="225"/>
      <c r="G128" s="225"/>
      <c r="H128" s="225"/>
      <c r="I128" s="226"/>
    </row>
    <row r="129" spans="1:9" ht="15.95" customHeight="1" thickBot="1" x14ac:dyDescent="0.3">
      <c r="A129" s="212" t="s">
        <v>134</v>
      </c>
      <c r="B129" s="209"/>
      <c r="C129" s="209"/>
      <c r="D129" s="47"/>
      <c r="E129" s="47"/>
      <c r="F129" s="222" t="s">
        <v>137</v>
      </c>
      <c r="G129" s="222"/>
      <c r="H129" s="222"/>
      <c r="I129" s="48"/>
    </row>
    <row r="130" spans="1:9" ht="15.95" customHeight="1" x14ac:dyDescent="0.2">
      <c r="A130" s="49"/>
      <c r="B130" s="43"/>
      <c r="C130" s="43"/>
      <c r="D130" s="43"/>
      <c r="E130" s="43"/>
      <c r="F130" s="43"/>
      <c r="G130" s="43"/>
      <c r="H130" s="43"/>
      <c r="I130" s="50"/>
    </row>
    <row r="131" spans="1:9" ht="15.95" customHeight="1" thickBot="1" x14ac:dyDescent="0.25">
      <c r="A131" s="212" t="s">
        <v>135</v>
      </c>
      <c r="B131" s="209"/>
      <c r="C131" s="209"/>
      <c r="D131" s="43"/>
      <c r="E131" s="43"/>
      <c r="F131" s="209" t="s">
        <v>38</v>
      </c>
      <c r="G131" s="209"/>
      <c r="H131" s="209"/>
      <c r="I131" s="50"/>
    </row>
    <row r="132" spans="1:9" ht="15.95" customHeight="1" x14ac:dyDescent="0.2">
      <c r="A132" s="49"/>
      <c r="B132" s="43"/>
      <c r="C132" s="43"/>
      <c r="D132" s="43"/>
      <c r="E132" s="43"/>
      <c r="F132" s="43"/>
      <c r="G132" s="43"/>
      <c r="H132" s="43"/>
      <c r="I132" s="50"/>
    </row>
    <row r="133" spans="1:9" ht="15.95" customHeight="1" thickBot="1" x14ac:dyDescent="0.25">
      <c r="A133" s="212" t="s">
        <v>136</v>
      </c>
      <c r="B133" s="209"/>
      <c r="C133" s="209"/>
      <c r="D133" s="43"/>
      <c r="E133" s="43"/>
      <c r="F133" s="209" t="s">
        <v>38</v>
      </c>
      <c r="G133" s="209"/>
      <c r="H133" s="209"/>
      <c r="I133" s="50"/>
    </row>
    <row r="134" spans="1:9" ht="15.95" customHeight="1" thickBot="1" x14ac:dyDescent="0.25">
      <c r="A134" s="51"/>
      <c r="B134" s="52"/>
      <c r="C134" s="52"/>
      <c r="D134" s="52"/>
      <c r="E134" s="52"/>
      <c r="F134" s="52"/>
      <c r="G134" s="52"/>
      <c r="H134" s="52"/>
      <c r="I134" s="53"/>
    </row>
    <row r="135" spans="1:9" ht="15.95" customHeight="1" x14ac:dyDescent="0.2">
      <c r="A135"/>
      <c r="B135"/>
      <c r="C135"/>
      <c r="D135"/>
      <c r="E135"/>
      <c r="F135"/>
      <c r="G135"/>
      <c r="H135"/>
      <c r="I135"/>
    </row>
    <row r="136" spans="1:9" ht="15.95" customHeight="1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</sheetData>
  <sheetProtection algorithmName="SHA-512" hashValue="ndu7g19C80zy5ZopwRw8oqxB7Yf2fCrOOow+0NsuMR04QbLdlUnvIFlRy69rQF18eeLSSJU6xjJX0HarUXKpWg==" saltValue="NrYlvZbG7nMgD4A+hExabw==" spinCount="100000" sheet="1" formatColumns="0" formatRows="0" selectLockedCells="1"/>
  <mergeCells count="60">
    <mergeCell ref="A1:I1"/>
    <mergeCell ref="C3:I3"/>
    <mergeCell ref="C4:D4"/>
    <mergeCell ref="C5:D5"/>
    <mergeCell ref="A3:B3"/>
    <mergeCell ref="A2:I2"/>
    <mergeCell ref="G4:G5"/>
    <mergeCell ref="A4:B4"/>
    <mergeCell ref="A5:B5"/>
    <mergeCell ref="D71:E71"/>
    <mergeCell ref="D72:E72"/>
    <mergeCell ref="E4:F5"/>
    <mergeCell ref="A7:A9"/>
    <mergeCell ref="D69:E69"/>
    <mergeCell ref="C7:I7"/>
    <mergeCell ref="D8:F8"/>
    <mergeCell ref="A65:I65"/>
    <mergeCell ref="A63:G63"/>
    <mergeCell ref="A133:C133"/>
    <mergeCell ref="F133:H133"/>
    <mergeCell ref="B95:C95"/>
    <mergeCell ref="A6:D6"/>
    <mergeCell ref="A68:I68"/>
    <mergeCell ref="D87:E87"/>
    <mergeCell ref="D73:E73"/>
    <mergeCell ref="B79:C79"/>
    <mergeCell ref="D79:E79"/>
    <mergeCell ref="D77:E77"/>
    <mergeCell ref="D83:E83"/>
    <mergeCell ref="A64:I64"/>
    <mergeCell ref="F6:H6"/>
    <mergeCell ref="D76:E76"/>
    <mergeCell ref="H69:I69"/>
    <mergeCell ref="G8:I8"/>
    <mergeCell ref="F131:H131"/>
    <mergeCell ref="A118:F118"/>
    <mergeCell ref="A116:C116"/>
    <mergeCell ref="A131:C131"/>
    <mergeCell ref="A129:C129"/>
    <mergeCell ref="C127:E127"/>
    <mergeCell ref="F129:H129"/>
    <mergeCell ref="A120:I120"/>
    <mergeCell ref="H121:I121"/>
    <mergeCell ref="A128:I128"/>
    <mergeCell ref="D82:E82"/>
    <mergeCell ref="D74:E74"/>
    <mergeCell ref="D80:E80"/>
    <mergeCell ref="D81:E81"/>
    <mergeCell ref="B80:C80"/>
    <mergeCell ref="D78:E78"/>
    <mergeCell ref="D75:E75"/>
    <mergeCell ref="D91:E91"/>
    <mergeCell ref="D88:E88"/>
    <mergeCell ref="D84:E84"/>
    <mergeCell ref="A115:C115"/>
    <mergeCell ref="D85:E85"/>
    <mergeCell ref="A99:E101"/>
    <mergeCell ref="D86:E86"/>
    <mergeCell ref="D89:E89"/>
    <mergeCell ref="D90:E90"/>
  </mergeCells>
  <phoneticPr fontId="16" type="noConversion"/>
  <conditionalFormatting sqref="F11:F15 I11:I15 F18 I18 F20 I20 F23:F26 I23:I26 F43:F46 I43:I46 F50:F55 I50:I55 F59 I59">
    <cfRule type="cellIs" dxfId="5" priority="1" operator="greaterThan">
      <formula>0</formula>
    </cfRule>
  </conditionalFormatting>
  <conditionalFormatting sqref="F28:F39 I28:I39">
    <cfRule type="cellIs" dxfId="4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 alignWithMargins="0">
    <oddHeader>&amp;L&amp;"Calibri,Bold"&amp;12Transition Quality Assurance System (TQAS)</oddHeader>
    <oddFooter>&amp;C&amp;G&amp;R&amp;"Calibri,Bold"&amp;11
TQAS-8c-F19/LTI Monthly Claim Form/MSLETB/V1.1</oddFooter>
  </headerFooter>
  <rowBreaks count="1" manualBreakCount="1">
    <brk id="64" max="8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143"/>
  <sheetViews>
    <sheetView view="pageLayout" zoomScaleNormal="100" workbookViewId="0">
      <selection activeCell="D92" sqref="B92:D94"/>
    </sheetView>
  </sheetViews>
  <sheetFormatPr defaultRowHeight="12.75" x14ac:dyDescent="0.2"/>
  <cols>
    <col min="1" max="1" width="42.85546875" style="55" customWidth="1"/>
    <col min="2" max="2" width="7.5703125" style="55" customWidth="1"/>
    <col min="3" max="9" width="13.7109375" style="55" customWidth="1"/>
    <col min="10" max="16384" width="9.140625" style="55"/>
  </cols>
  <sheetData>
    <row r="1" spans="1:18" ht="20.100000000000001" customHeight="1" x14ac:dyDescent="0.2">
      <c r="A1" s="252" t="s">
        <v>129</v>
      </c>
      <c r="B1" s="252"/>
      <c r="C1" s="252"/>
      <c r="D1" s="252"/>
      <c r="E1" s="252"/>
      <c r="F1" s="252"/>
      <c r="G1" s="252"/>
      <c r="H1" s="252"/>
      <c r="I1" s="252"/>
      <c r="R1" s="55" t="str">
        <f>'Month 1'!R1</f>
        <v>Director of Limited Company Operating the LTI</v>
      </c>
    </row>
    <row r="2" spans="1:18" ht="20.100000000000001" customHeight="1" x14ac:dyDescent="0.2">
      <c r="A2" s="268" t="s">
        <v>130</v>
      </c>
      <c r="B2" s="268"/>
      <c r="C2" s="268"/>
      <c r="D2" s="268"/>
      <c r="E2" s="268"/>
      <c r="F2" s="268"/>
      <c r="G2" s="268"/>
      <c r="H2" s="268"/>
      <c r="I2" s="268"/>
      <c r="R2" s="55" t="str">
        <f>'Month 1'!R2</f>
        <v>Trustee/Authorised officer of Friendly Society operating the LTI</v>
      </c>
    </row>
    <row r="3" spans="1:18" ht="15.95" customHeight="1" x14ac:dyDescent="0.2">
      <c r="A3" s="235" t="s">
        <v>99</v>
      </c>
      <c r="B3" s="235"/>
      <c r="C3" s="253">
        <f>'Month 1'!C3:I3</f>
        <v>0</v>
      </c>
      <c r="D3" s="253"/>
      <c r="E3" s="253"/>
      <c r="F3" s="253"/>
      <c r="G3" s="253"/>
      <c r="H3" s="253"/>
      <c r="I3" s="253"/>
      <c r="R3" s="55" t="str">
        <f>'Month 1'!R3</f>
        <v>Chief Executive of the Limited Company operating the LTI</v>
      </c>
    </row>
    <row r="4" spans="1:18" ht="15.95" customHeight="1" x14ac:dyDescent="0.25">
      <c r="A4" s="235" t="s">
        <v>0</v>
      </c>
      <c r="B4" s="235"/>
      <c r="C4" s="254" t="str">
        <f>Data!C3</f>
        <v>February</v>
      </c>
      <c r="D4" s="255"/>
      <c r="E4" s="261" t="str">
        <f>'Month 1'!E4:F5</f>
        <v>Number of Weeks in Month - Budget Purposes</v>
      </c>
      <c r="F4" s="261"/>
      <c r="G4" s="266">
        <f>Data!B3</f>
        <v>4</v>
      </c>
      <c r="H4" s="20" t="s">
        <v>1</v>
      </c>
      <c r="I4" s="14">
        <f>'Month 1'!I4</f>
        <v>0</v>
      </c>
      <c r="R4" s="55">
        <f>'Month 1'!R4</f>
        <v>0</v>
      </c>
    </row>
    <row r="5" spans="1:18" ht="15.95" customHeight="1" x14ac:dyDescent="0.25">
      <c r="A5" s="235" t="s">
        <v>133</v>
      </c>
      <c r="B5" s="235"/>
      <c r="C5" s="259">
        <f>'Month 1'!B95</f>
        <v>0</v>
      </c>
      <c r="D5" s="260"/>
      <c r="E5" s="261"/>
      <c r="F5" s="261"/>
      <c r="G5" s="266"/>
      <c r="H5" s="20" t="s">
        <v>2</v>
      </c>
      <c r="I5" s="14">
        <f>'Month 1'!I5</f>
        <v>0</v>
      </c>
      <c r="R5" s="59"/>
    </row>
    <row r="6" spans="1:18" ht="15.95" customHeight="1" x14ac:dyDescent="0.2">
      <c r="A6" s="235" t="s">
        <v>118</v>
      </c>
      <c r="B6" s="235"/>
      <c r="C6" s="235"/>
      <c r="D6" s="235"/>
      <c r="E6" s="15">
        <f>IF('Month 1'!$I$6-'Month 1'!$G$4&gt;0,'Month 1'!$I$6-'Month 1'!$G$4,0)</f>
        <v>48</v>
      </c>
      <c r="F6" s="235" t="s">
        <v>184</v>
      </c>
      <c r="G6" s="235"/>
      <c r="H6" s="235"/>
      <c r="I6" s="15">
        <f>'Month 1'!I6</f>
        <v>52</v>
      </c>
    </row>
    <row r="7" spans="1:18" ht="15.95" customHeight="1" x14ac:dyDescent="0.25">
      <c r="A7" s="267" t="s">
        <v>3</v>
      </c>
      <c r="B7" s="67"/>
      <c r="C7" s="256" t="s">
        <v>4</v>
      </c>
      <c r="D7" s="257"/>
      <c r="E7" s="257"/>
      <c r="F7" s="257"/>
      <c r="G7" s="257"/>
      <c r="H7" s="257"/>
      <c r="I7" s="258"/>
    </row>
    <row r="8" spans="1:18" ht="15.95" customHeight="1" x14ac:dyDescent="0.25">
      <c r="A8" s="251"/>
      <c r="B8" s="68"/>
      <c r="C8" s="69"/>
      <c r="D8" s="256" t="s">
        <v>5</v>
      </c>
      <c r="E8" s="257"/>
      <c r="F8" s="258"/>
      <c r="G8" s="256" t="s">
        <v>6</v>
      </c>
      <c r="H8" s="257"/>
      <c r="I8" s="258"/>
    </row>
    <row r="9" spans="1:18" ht="30.75" thickBot="1" x14ac:dyDescent="0.25">
      <c r="A9" s="251"/>
      <c r="B9" s="70" t="s">
        <v>74</v>
      </c>
      <c r="C9" s="71" t="s">
        <v>169</v>
      </c>
      <c r="D9" s="71" t="s">
        <v>7</v>
      </c>
      <c r="E9" s="71" t="s">
        <v>8</v>
      </c>
      <c r="F9" s="71" t="s">
        <v>9</v>
      </c>
      <c r="G9" s="71" t="s">
        <v>7</v>
      </c>
      <c r="H9" s="71" t="s">
        <v>8</v>
      </c>
      <c r="I9" s="71" t="s">
        <v>9</v>
      </c>
    </row>
    <row r="10" spans="1:18" ht="15.95" customHeight="1" x14ac:dyDescent="0.25">
      <c r="A10" s="72" t="s">
        <v>44</v>
      </c>
      <c r="B10" s="73"/>
      <c r="C10" s="74"/>
      <c r="D10" s="74"/>
      <c r="E10" s="74"/>
      <c r="F10" s="74"/>
      <c r="G10" s="74"/>
      <c r="H10" s="74"/>
      <c r="I10" s="75"/>
    </row>
    <row r="11" spans="1:18" ht="15.95" customHeight="1" x14ac:dyDescent="0.2">
      <c r="A11" s="76" t="s">
        <v>100</v>
      </c>
      <c r="B11" s="77">
        <v>4141</v>
      </c>
      <c r="C11" s="8">
        <f>'Month 1'!C11</f>
        <v>0</v>
      </c>
      <c r="D11" s="8">
        <f>IF($E$6&gt;$G$4,ROUND(C11/$I$6,2)*$G$4,ROUND(C11/$I$6,2)*$E$6)</f>
        <v>0</v>
      </c>
      <c r="E11" s="7">
        <v>0</v>
      </c>
      <c r="F11" s="8">
        <f>E11-D11</f>
        <v>0</v>
      </c>
      <c r="G11" s="8">
        <f>D11+'Month 1'!G11</f>
        <v>0</v>
      </c>
      <c r="H11" s="8">
        <f>E11+'Month 1'!H11</f>
        <v>0</v>
      </c>
      <c r="I11" s="117">
        <f>H11-G11</f>
        <v>0</v>
      </c>
    </row>
    <row r="12" spans="1:18" ht="15.95" customHeight="1" x14ac:dyDescent="0.2">
      <c r="A12" s="76" t="s">
        <v>101</v>
      </c>
      <c r="B12" s="77">
        <v>4140</v>
      </c>
      <c r="C12" s="8">
        <f>'Month 1'!C12</f>
        <v>0</v>
      </c>
      <c r="D12" s="8">
        <f>IF($E$6&gt;$G$4,ROUND(C12/$I$6,2)*$G$4,ROUND(C12/$I$6,2)*$E$6)</f>
        <v>0</v>
      </c>
      <c r="E12" s="7">
        <v>0</v>
      </c>
      <c r="F12" s="8">
        <f>E12-D12</f>
        <v>0</v>
      </c>
      <c r="G12" s="8">
        <f>D12+'Month 1'!G12</f>
        <v>0</v>
      </c>
      <c r="H12" s="8">
        <f>E12+'Month 1'!H12</f>
        <v>0</v>
      </c>
      <c r="I12" s="117">
        <f>H12-G12</f>
        <v>0</v>
      </c>
    </row>
    <row r="13" spans="1:18" ht="15.95" customHeight="1" x14ac:dyDescent="0.2">
      <c r="A13" s="76" t="s">
        <v>110</v>
      </c>
      <c r="B13" s="77">
        <v>4141</v>
      </c>
      <c r="C13" s="8">
        <f>'Month 1'!C13</f>
        <v>0</v>
      </c>
      <c r="D13" s="8">
        <f>IF($E$6&gt;$G$4,ROUND(C13/$I$6,2)*$G$4,ROUND(C13/$I$6,2)*$E$6)</f>
        <v>0</v>
      </c>
      <c r="E13" s="7">
        <v>0</v>
      </c>
      <c r="F13" s="8">
        <f>E13-D13</f>
        <v>0</v>
      </c>
      <c r="G13" s="8">
        <f>D13+'Month 1'!G13</f>
        <v>0</v>
      </c>
      <c r="H13" s="8">
        <f>E13+'Month 1'!H13</f>
        <v>0</v>
      </c>
      <c r="I13" s="117">
        <f>H13-G13</f>
        <v>0</v>
      </c>
    </row>
    <row r="14" spans="1:18" ht="15.95" customHeight="1" x14ac:dyDescent="0.2">
      <c r="A14" s="76" t="s">
        <v>111</v>
      </c>
      <c r="B14" s="77">
        <v>4140</v>
      </c>
      <c r="C14" s="8">
        <f>'Month 1'!C14</f>
        <v>0</v>
      </c>
      <c r="D14" s="8">
        <f>IF($E$6&gt;$G$4,ROUND(C14/$I$6,2)*$G$4,ROUND(C14/$I$6,2)*$E$6)</f>
        <v>0</v>
      </c>
      <c r="E14" s="7">
        <v>0</v>
      </c>
      <c r="F14" s="8">
        <f>E14-D14</f>
        <v>0</v>
      </c>
      <c r="G14" s="8">
        <f>D14+'Month 1'!G14</f>
        <v>0</v>
      </c>
      <c r="H14" s="8">
        <f>E14+'Month 1'!H14</f>
        <v>0</v>
      </c>
      <c r="I14" s="117">
        <f>H14-G14</f>
        <v>0</v>
      </c>
    </row>
    <row r="15" spans="1:18" ht="15.95" customHeight="1" x14ac:dyDescent="0.2">
      <c r="A15" s="78" t="s">
        <v>41</v>
      </c>
      <c r="B15" s="79"/>
      <c r="C15" s="104">
        <f>SUM(C11:C14)</f>
        <v>0</v>
      </c>
      <c r="D15" s="104">
        <f>SUM(D11:D14)</f>
        <v>0</v>
      </c>
      <c r="E15" s="104">
        <f>SUM(E11:E14)</f>
        <v>0</v>
      </c>
      <c r="F15" s="104">
        <f>E15-D15</f>
        <v>0</v>
      </c>
      <c r="G15" s="104">
        <f>SUM(G11:G14)</f>
        <v>0</v>
      </c>
      <c r="H15" s="104">
        <f>SUM(H11:H14)</f>
        <v>0</v>
      </c>
      <c r="I15" s="185">
        <f>H15-G15</f>
        <v>0</v>
      </c>
    </row>
    <row r="16" spans="1:18" ht="15.95" customHeight="1" thickBot="1" x14ac:dyDescent="0.25">
      <c r="A16" s="80"/>
      <c r="B16" s="81"/>
      <c r="C16" s="112"/>
      <c r="D16" s="105"/>
      <c r="E16" s="112"/>
      <c r="F16" s="105"/>
      <c r="G16" s="105"/>
      <c r="H16" s="112"/>
      <c r="I16" s="118"/>
    </row>
    <row r="17" spans="1:14" ht="15.95" customHeight="1" x14ac:dyDescent="0.25">
      <c r="A17" s="72" t="s">
        <v>45</v>
      </c>
      <c r="B17" s="82"/>
      <c r="C17" s="23"/>
      <c r="D17" s="109"/>
      <c r="E17" s="23"/>
      <c r="F17" s="109"/>
      <c r="G17" s="109"/>
      <c r="H17" s="23"/>
      <c r="I17" s="126"/>
      <c r="N17" s="63"/>
    </row>
    <row r="18" spans="1:14" ht="15.95" customHeight="1" x14ac:dyDescent="0.2">
      <c r="A18" s="78" t="s">
        <v>75</v>
      </c>
      <c r="B18" s="79">
        <v>3561</v>
      </c>
      <c r="C18" s="104">
        <f>'Month 1'!C18</f>
        <v>0</v>
      </c>
      <c r="D18" s="8">
        <f>IF($E$6&gt;$G$4,ROUND(C18/$I$6,2)*$G$4,ROUND(C18/$I$6,2)*$E$6)</f>
        <v>0</v>
      </c>
      <c r="E18" s="7">
        <v>0</v>
      </c>
      <c r="F18" s="104">
        <f>E18-D18</f>
        <v>0</v>
      </c>
      <c r="G18" s="104">
        <f>D18+'Month 1'!G18</f>
        <v>0</v>
      </c>
      <c r="H18" s="104">
        <f>E18+'Month 1'!H18</f>
        <v>0</v>
      </c>
      <c r="I18" s="185">
        <f>H18-G18</f>
        <v>0</v>
      </c>
      <c r="N18" s="63"/>
    </row>
    <row r="19" spans="1:14" ht="15.95" customHeight="1" x14ac:dyDescent="0.2">
      <c r="A19" s="83" t="s">
        <v>76</v>
      </c>
      <c r="B19" s="84"/>
      <c r="C19" s="179"/>
      <c r="D19" s="180"/>
      <c r="E19" s="179"/>
      <c r="F19" s="186"/>
      <c r="G19" s="186"/>
      <c r="H19" s="187"/>
      <c r="I19" s="188"/>
      <c r="N19" s="63"/>
    </row>
    <row r="20" spans="1:14" ht="15.95" customHeight="1" x14ac:dyDescent="0.2">
      <c r="A20" s="78" t="s">
        <v>77</v>
      </c>
      <c r="B20" s="79">
        <v>3561</v>
      </c>
      <c r="C20" s="104">
        <f>'Month 1'!C20</f>
        <v>0</v>
      </c>
      <c r="D20" s="8">
        <f>IF($E$6&gt;$G$4,ROUND(C20/$I$6,2)*$G$4,ROUND(C20/$I$6,2)*$E$6)</f>
        <v>0</v>
      </c>
      <c r="E20" s="7">
        <v>0</v>
      </c>
      <c r="F20" s="104">
        <f>E20-D20</f>
        <v>0</v>
      </c>
      <c r="G20" s="104">
        <f>D20+'Month 1'!G20</f>
        <v>0</v>
      </c>
      <c r="H20" s="104">
        <f>E20+'Month 1'!H20</f>
        <v>0</v>
      </c>
      <c r="I20" s="185">
        <f>H20-G20</f>
        <v>0</v>
      </c>
      <c r="N20" s="63"/>
    </row>
    <row r="21" spans="1:14" ht="15.95" customHeight="1" thickBot="1" x14ac:dyDescent="0.25">
      <c r="A21" s="90"/>
      <c r="B21" s="81"/>
      <c r="C21" s="23"/>
      <c r="D21" s="180"/>
      <c r="E21" s="23"/>
      <c r="F21" s="109"/>
      <c r="G21" s="109"/>
      <c r="H21" s="187"/>
      <c r="I21" s="126"/>
      <c r="N21" s="63"/>
    </row>
    <row r="22" spans="1:14" ht="15.95" customHeight="1" x14ac:dyDescent="0.25">
      <c r="A22" s="72" t="s">
        <v>47</v>
      </c>
      <c r="B22" s="86"/>
      <c r="C22" s="119"/>
      <c r="D22" s="108"/>
      <c r="E22" s="119" t="s">
        <v>3</v>
      </c>
      <c r="F22" s="106"/>
      <c r="G22" s="106"/>
      <c r="H22" s="135"/>
      <c r="I22" s="120"/>
    </row>
    <row r="23" spans="1:14" ht="30.75" x14ac:dyDescent="0.2">
      <c r="A23" s="181" t="s">
        <v>56</v>
      </c>
      <c r="B23" s="88">
        <v>4151</v>
      </c>
      <c r="C23" s="123">
        <f>'Month 1'!C23</f>
        <v>0</v>
      </c>
      <c r="D23" s="8">
        <f>IF($E$6&gt;$G$4,ROUND(C23/$I$6,2)*$G$4,ROUND(C23/$I$6,2)*$E$6)</f>
        <v>0</v>
      </c>
      <c r="E23" s="7">
        <v>0</v>
      </c>
      <c r="F23" s="123">
        <f>E23-D23</f>
        <v>0</v>
      </c>
      <c r="G23" s="123">
        <f>D23+'Month 1'!G23</f>
        <v>0</v>
      </c>
      <c r="H23" s="123">
        <f>E23+'Month 1'!H23</f>
        <v>0</v>
      </c>
      <c r="I23" s="189">
        <f>H23-G23</f>
        <v>0</v>
      </c>
    </row>
    <row r="24" spans="1:14" ht="15.95" customHeight="1" x14ac:dyDescent="0.2">
      <c r="A24" s="78" t="s">
        <v>10</v>
      </c>
      <c r="B24" s="79">
        <v>3580</v>
      </c>
      <c r="C24" s="123">
        <f>'Month 1'!C24</f>
        <v>0</v>
      </c>
      <c r="D24" s="8">
        <f>IF($E$6&gt;$G$4,ROUND(C24/$I$6,2)*$G$4,ROUND(C24/$I$6,2)*$E$6)</f>
        <v>0</v>
      </c>
      <c r="E24" s="7">
        <v>0</v>
      </c>
      <c r="F24" s="123">
        <f>E24-D24</f>
        <v>0</v>
      </c>
      <c r="G24" s="123">
        <f>D24+'Month 1'!G24</f>
        <v>0</v>
      </c>
      <c r="H24" s="123">
        <f>E24+'Month 1'!H24</f>
        <v>0</v>
      </c>
      <c r="I24" s="189">
        <f>H24-G24</f>
        <v>0</v>
      </c>
    </row>
    <row r="25" spans="1:14" ht="15.95" customHeight="1" x14ac:dyDescent="0.25">
      <c r="A25" s="89" t="s">
        <v>190</v>
      </c>
      <c r="B25" s="79"/>
      <c r="C25" s="123"/>
      <c r="D25" s="8"/>
      <c r="E25" s="7"/>
      <c r="F25" s="123"/>
      <c r="G25" s="123"/>
      <c r="H25" s="123"/>
      <c r="I25" s="189"/>
    </row>
    <row r="26" spans="1:14" ht="15.95" customHeight="1" x14ac:dyDescent="0.2">
      <c r="A26" s="78" t="s">
        <v>138</v>
      </c>
      <c r="B26" s="79">
        <v>3570</v>
      </c>
      <c r="C26" s="123">
        <f>'Month 1'!C26</f>
        <v>0</v>
      </c>
      <c r="D26" s="8">
        <f>IF($E$6&gt;$G$4,ROUND(C26/$I$6,2)*$G$4,ROUND(C26/$I$6,2)*$E$6)</f>
        <v>0</v>
      </c>
      <c r="E26" s="7">
        <v>0</v>
      </c>
      <c r="F26" s="123">
        <f>E26-D26</f>
        <v>0</v>
      </c>
      <c r="G26" s="123">
        <f>D26+'Month 1'!G26</f>
        <v>0</v>
      </c>
      <c r="H26" s="123">
        <f>E26+'Month 1'!H26</f>
        <v>0</v>
      </c>
      <c r="I26" s="189">
        <f>H26-G26</f>
        <v>0</v>
      </c>
    </row>
    <row r="27" spans="1:14" ht="15.95" customHeight="1" x14ac:dyDescent="0.25">
      <c r="A27" s="89" t="s">
        <v>48</v>
      </c>
      <c r="B27" s="79"/>
      <c r="C27" s="109"/>
      <c r="D27" s="109"/>
      <c r="E27" s="109"/>
      <c r="F27" s="109"/>
      <c r="G27" s="109"/>
      <c r="H27" s="109"/>
      <c r="I27" s="126"/>
    </row>
    <row r="28" spans="1:14" ht="15.95" customHeight="1" x14ac:dyDescent="0.2">
      <c r="A28" s="90" t="s">
        <v>107</v>
      </c>
      <c r="B28" s="77">
        <v>4152</v>
      </c>
      <c r="C28" s="8">
        <f>'Month 1'!C28</f>
        <v>0</v>
      </c>
      <c r="D28" s="8">
        <f t="shared" ref="D28:D39" si="0">IF($E$6&gt;$G$4,ROUND(C28/$I$6,2)*$G$4,ROUND(C28/$I$6,2)*$E$6)</f>
        <v>0</v>
      </c>
      <c r="E28" s="7">
        <v>0</v>
      </c>
      <c r="F28" s="8">
        <f>E28-D28</f>
        <v>0</v>
      </c>
      <c r="G28" s="8">
        <f>D28+'Month 1'!G28</f>
        <v>0</v>
      </c>
      <c r="H28" s="8">
        <f>E28+'Month 1'!H28</f>
        <v>0</v>
      </c>
      <c r="I28" s="117">
        <f>H28-G28</f>
        <v>0</v>
      </c>
    </row>
    <row r="29" spans="1:14" ht="15.95" customHeight="1" x14ac:dyDescent="0.2">
      <c r="A29" s="90" t="s">
        <v>52</v>
      </c>
      <c r="B29" s="77">
        <v>4152</v>
      </c>
      <c r="C29" s="8">
        <f>'Month 1'!C29</f>
        <v>0</v>
      </c>
      <c r="D29" s="8">
        <f t="shared" si="0"/>
        <v>0</v>
      </c>
      <c r="E29" s="7">
        <v>0</v>
      </c>
      <c r="F29" s="8">
        <f>E29-D29</f>
        <v>0</v>
      </c>
      <c r="G29" s="8">
        <f>D29+'Month 1'!G29</f>
        <v>0</v>
      </c>
      <c r="H29" s="8">
        <f>E29+'Month 1'!H29</f>
        <v>0</v>
      </c>
      <c r="I29" s="117">
        <f>H29-G29</f>
        <v>0</v>
      </c>
    </row>
    <row r="30" spans="1:14" ht="15.95" customHeight="1" x14ac:dyDescent="0.2">
      <c r="A30" s="90" t="s">
        <v>54</v>
      </c>
      <c r="B30" s="77">
        <v>4152</v>
      </c>
      <c r="C30" s="8">
        <f>'Month 1'!C30</f>
        <v>0</v>
      </c>
      <c r="D30" s="8">
        <f t="shared" si="0"/>
        <v>0</v>
      </c>
      <c r="E30" s="7">
        <v>0</v>
      </c>
      <c r="F30" s="8">
        <f t="shared" ref="F30:F39" si="1">E30-D30</f>
        <v>0</v>
      </c>
      <c r="G30" s="8">
        <f>D30+'Month 1'!G30</f>
        <v>0</v>
      </c>
      <c r="H30" s="8">
        <f>E30+'Month 1'!H30</f>
        <v>0</v>
      </c>
      <c r="I30" s="117">
        <f t="shared" ref="I30:I39" si="2">H30-G30</f>
        <v>0</v>
      </c>
    </row>
    <row r="31" spans="1:14" ht="15.95" customHeight="1" x14ac:dyDescent="0.2">
      <c r="A31" s="90" t="s">
        <v>46</v>
      </c>
      <c r="B31" s="77">
        <v>4152</v>
      </c>
      <c r="C31" s="8">
        <f>'Month 1'!C31</f>
        <v>0</v>
      </c>
      <c r="D31" s="8">
        <f t="shared" si="0"/>
        <v>0</v>
      </c>
      <c r="E31" s="7">
        <v>0</v>
      </c>
      <c r="F31" s="8">
        <f t="shared" si="1"/>
        <v>0</v>
      </c>
      <c r="G31" s="8">
        <f>D31+'Month 1'!G31</f>
        <v>0</v>
      </c>
      <c r="H31" s="8">
        <f>E31+'Month 1'!H31</f>
        <v>0</v>
      </c>
      <c r="I31" s="117">
        <f t="shared" si="2"/>
        <v>0</v>
      </c>
    </row>
    <row r="32" spans="1:14" ht="15.95" customHeight="1" x14ac:dyDescent="0.2">
      <c r="A32" s="90" t="s">
        <v>11</v>
      </c>
      <c r="B32" s="77">
        <v>4152</v>
      </c>
      <c r="C32" s="8">
        <f>'Month 1'!C32</f>
        <v>0</v>
      </c>
      <c r="D32" s="8">
        <f t="shared" si="0"/>
        <v>0</v>
      </c>
      <c r="E32" s="7">
        <v>0</v>
      </c>
      <c r="F32" s="8">
        <f t="shared" si="1"/>
        <v>0</v>
      </c>
      <c r="G32" s="8">
        <f>D32+'Month 1'!G32</f>
        <v>0</v>
      </c>
      <c r="H32" s="8">
        <f>E32+'Month 1'!H32</f>
        <v>0</v>
      </c>
      <c r="I32" s="117">
        <f t="shared" si="2"/>
        <v>0</v>
      </c>
      <c r="L32" s="55" t="s">
        <v>3</v>
      </c>
    </row>
    <row r="33" spans="1:18" ht="15.95" customHeight="1" x14ac:dyDescent="0.2">
      <c r="A33" s="90" t="s">
        <v>12</v>
      </c>
      <c r="B33" s="77">
        <v>4152</v>
      </c>
      <c r="C33" s="8">
        <f>'Month 1'!C33</f>
        <v>0</v>
      </c>
      <c r="D33" s="8">
        <f t="shared" si="0"/>
        <v>0</v>
      </c>
      <c r="E33" s="7">
        <v>0</v>
      </c>
      <c r="F33" s="8">
        <f t="shared" si="1"/>
        <v>0</v>
      </c>
      <c r="G33" s="8">
        <f>D33+'Month 1'!G33</f>
        <v>0</v>
      </c>
      <c r="H33" s="8">
        <f>E33+'Month 1'!H33</f>
        <v>0</v>
      </c>
      <c r="I33" s="117">
        <f t="shared" si="2"/>
        <v>0</v>
      </c>
    </row>
    <row r="34" spans="1:18" ht="15.95" customHeight="1" x14ac:dyDescent="0.2">
      <c r="A34" s="90" t="s">
        <v>13</v>
      </c>
      <c r="B34" s="77">
        <v>4152</v>
      </c>
      <c r="C34" s="8">
        <f>'Month 1'!C34</f>
        <v>0</v>
      </c>
      <c r="D34" s="8">
        <f t="shared" si="0"/>
        <v>0</v>
      </c>
      <c r="E34" s="7">
        <v>0</v>
      </c>
      <c r="F34" s="8">
        <f t="shared" si="1"/>
        <v>0</v>
      </c>
      <c r="G34" s="8">
        <f>D34+'Month 1'!G34</f>
        <v>0</v>
      </c>
      <c r="H34" s="8">
        <f>E34+'Month 1'!H34</f>
        <v>0</v>
      </c>
      <c r="I34" s="117">
        <f t="shared" si="2"/>
        <v>0</v>
      </c>
    </row>
    <row r="35" spans="1:18" ht="15.95" customHeight="1" x14ac:dyDescent="0.2">
      <c r="A35" s="90" t="s">
        <v>14</v>
      </c>
      <c r="B35" s="77">
        <v>4152</v>
      </c>
      <c r="C35" s="8">
        <f>'Month 1'!C35</f>
        <v>0</v>
      </c>
      <c r="D35" s="8">
        <f t="shared" si="0"/>
        <v>0</v>
      </c>
      <c r="E35" s="7">
        <v>0</v>
      </c>
      <c r="F35" s="8">
        <f t="shared" si="1"/>
        <v>0</v>
      </c>
      <c r="G35" s="8">
        <f>D35+'Month 1'!G35</f>
        <v>0</v>
      </c>
      <c r="H35" s="8">
        <f>E35+'Month 1'!H35</f>
        <v>0</v>
      </c>
      <c r="I35" s="117">
        <f t="shared" si="2"/>
        <v>0</v>
      </c>
    </row>
    <row r="36" spans="1:18" ht="15.95" customHeight="1" x14ac:dyDescent="0.2">
      <c r="A36" s="90" t="s">
        <v>15</v>
      </c>
      <c r="B36" s="77">
        <v>4152</v>
      </c>
      <c r="C36" s="8">
        <f>'Month 1'!C36</f>
        <v>0</v>
      </c>
      <c r="D36" s="8">
        <f t="shared" si="0"/>
        <v>0</v>
      </c>
      <c r="E36" s="7">
        <v>0</v>
      </c>
      <c r="F36" s="8">
        <f t="shared" si="1"/>
        <v>0</v>
      </c>
      <c r="G36" s="8">
        <f>D36+'Month 1'!G36</f>
        <v>0</v>
      </c>
      <c r="H36" s="8">
        <f>E36+'Month 1'!H36</f>
        <v>0</v>
      </c>
      <c r="I36" s="117">
        <f t="shared" si="2"/>
        <v>0</v>
      </c>
    </row>
    <row r="37" spans="1:18" ht="15.95" customHeight="1" x14ac:dyDescent="0.25">
      <c r="A37" s="90" t="s">
        <v>93</v>
      </c>
      <c r="B37" s="77">
        <v>4152</v>
      </c>
      <c r="C37" s="8">
        <f>'Month 1'!C37</f>
        <v>0</v>
      </c>
      <c r="D37" s="8">
        <f t="shared" si="0"/>
        <v>0</v>
      </c>
      <c r="E37" s="7">
        <v>0</v>
      </c>
      <c r="F37" s="8">
        <f t="shared" si="1"/>
        <v>0</v>
      </c>
      <c r="G37" s="8">
        <f>D37+'Month 1'!G37</f>
        <v>0</v>
      </c>
      <c r="H37" s="8">
        <f>E37+'Month 1'!H37</f>
        <v>0</v>
      </c>
      <c r="I37" s="117">
        <f t="shared" si="2"/>
        <v>0</v>
      </c>
    </row>
    <row r="38" spans="1:18" ht="15.95" customHeight="1" x14ac:dyDescent="0.25">
      <c r="A38" s="90" t="s">
        <v>94</v>
      </c>
      <c r="B38" s="77">
        <v>4152</v>
      </c>
      <c r="C38" s="8">
        <f>'Month 1'!C38</f>
        <v>0</v>
      </c>
      <c r="D38" s="8">
        <f t="shared" si="0"/>
        <v>0</v>
      </c>
      <c r="E38" s="7">
        <v>0</v>
      </c>
      <c r="F38" s="8">
        <f t="shared" si="1"/>
        <v>0</v>
      </c>
      <c r="G38" s="8">
        <f>D38+'Month 1'!G38</f>
        <v>0</v>
      </c>
      <c r="H38" s="8">
        <f>E38+'Month 1'!H38</f>
        <v>0</v>
      </c>
      <c r="I38" s="117">
        <f t="shared" si="2"/>
        <v>0</v>
      </c>
      <c r="K38" s="55" t="s">
        <v>3</v>
      </c>
    </row>
    <row r="39" spans="1:18" ht="15.95" customHeight="1" x14ac:dyDescent="0.2">
      <c r="A39" s="90" t="s">
        <v>16</v>
      </c>
      <c r="B39" s="77">
        <v>4152</v>
      </c>
      <c r="C39" s="8">
        <f>'Month 1'!C39</f>
        <v>0</v>
      </c>
      <c r="D39" s="8">
        <f t="shared" si="0"/>
        <v>0</v>
      </c>
      <c r="E39" s="7">
        <v>0</v>
      </c>
      <c r="F39" s="8">
        <f t="shared" si="1"/>
        <v>0</v>
      </c>
      <c r="G39" s="8">
        <f>D39+'Month 1'!G39</f>
        <v>0</v>
      </c>
      <c r="H39" s="8">
        <f>E39+'Month 1'!H39</f>
        <v>0</v>
      </c>
      <c r="I39" s="117">
        <f t="shared" si="2"/>
        <v>0</v>
      </c>
    </row>
    <row r="40" spans="1:18" ht="15.95" customHeight="1" x14ac:dyDescent="0.2">
      <c r="A40" s="78" t="s">
        <v>49</v>
      </c>
      <c r="B40" s="79">
        <v>4152</v>
      </c>
      <c r="C40" s="110">
        <f t="shared" ref="C40:I40" si="3">SUM(C28:C39)</f>
        <v>0</v>
      </c>
      <c r="D40" s="110">
        <f t="shared" si="3"/>
        <v>0</v>
      </c>
      <c r="E40" s="110">
        <f t="shared" si="3"/>
        <v>0</v>
      </c>
      <c r="F40" s="110">
        <f t="shared" si="3"/>
        <v>0</v>
      </c>
      <c r="G40" s="110">
        <f t="shared" si="3"/>
        <v>0</v>
      </c>
      <c r="H40" s="110">
        <f t="shared" si="3"/>
        <v>0</v>
      </c>
      <c r="I40" s="110">
        <f t="shared" si="3"/>
        <v>0</v>
      </c>
    </row>
    <row r="41" spans="1:18" s="60" customFormat="1" ht="15.95" customHeight="1" x14ac:dyDescent="0.2">
      <c r="A41" s="91"/>
      <c r="B41" s="92"/>
      <c r="C41" s="127"/>
      <c r="D41" s="111"/>
      <c r="E41" s="127"/>
      <c r="F41" s="111"/>
      <c r="G41" s="111"/>
      <c r="H41" s="127"/>
      <c r="I41" s="128"/>
      <c r="L41" s="60" t="s">
        <v>3</v>
      </c>
      <c r="R41" s="55"/>
    </row>
    <row r="42" spans="1:18" ht="15.95" customHeight="1" x14ac:dyDescent="0.25">
      <c r="A42" s="89" t="s">
        <v>17</v>
      </c>
      <c r="B42" s="79"/>
      <c r="C42" s="23"/>
      <c r="D42" s="109"/>
      <c r="E42" s="23"/>
      <c r="F42" s="109"/>
      <c r="G42" s="109"/>
      <c r="H42" s="23"/>
      <c r="I42" s="126"/>
    </row>
    <row r="43" spans="1:18" ht="15.95" customHeight="1" x14ac:dyDescent="0.2">
      <c r="A43" s="76" t="s">
        <v>18</v>
      </c>
      <c r="B43" s="77">
        <v>4155</v>
      </c>
      <c r="C43" s="8">
        <f>'Month 1'!C43</f>
        <v>0</v>
      </c>
      <c r="D43" s="8">
        <f>IF($E$6&gt;$G$4,ROUND(C43/$I$6,2)*$G$4,ROUND(C43/$I$6,2)*$E$6)</f>
        <v>0</v>
      </c>
      <c r="E43" s="7">
        <v>0</v>
      </c>
      <c r="F43" s="8">
        <f>E43-D43</f>
        <v>0</v>
      </c>
      <c r="G43" s="8">
        <f>D43+'Month 1'!G43</f>
        <v>0</v>
      </c>
      <c r="H43" s="8">
        <f>E43+'Month 1'!H43</f>
        <v>0</v>
      </c>
      <c r="I43" s="117">
        <f>H43-G43</f>
        <v>0</v>
      </c>
    </row>
    <row r="44" spans="1:18" ht="15.95" customHeight="1" x14ac:dyDescent="0.2">
      <c r="A44" s="90" t="s">
        <v>19</v>
      </c>
      <c r="B44" s="77">
        <v>4155</v>
      </c>
      <c r="C44" s="8">
        <f>'Month 1'!C44</f>
        <v>0</v>
      </c>
      <c r="D44" s="8">
        <f>IF($E$6&gt;$G$4,ROUND(C44/$I$6,2)*$G$4,ROUND(C44/$I$6,2)*$E$6)</f>
        <v>0</v>
      </c>
      <c r="E44" s="7">
        <v>0</v>
      </c>
      <c r="F44" s="8">
        <f>E44-D44</f>
        <v>0</v>
      </c>
      <c r="G44" s="8">
        <f>D44+'Month 1'!G44</f>
        <v>0</v>
      </c>
      <c r="H44" s="8">
        <f>E44+'Month 1'!H44</f>
        <v>0</v>
      </c>
      <c r="I44" s="117">
        <f>H44-G44</f>
        <v>0</v>
      </c>
    </row>
    <row r="45" spans="1:18" ht="15.95" customHeight="1" x14ac:dyDescent="0.2">
      <c r="A45" s="90" t="s">
        <v>55</v>
      </c>
      <c r="B45" s="77">
        <v>4155</v>
      </c>
      <c r="C45" s="8">
        <f>'Month 1'!C45</f>
        <v>0</v>
      </c>
      <c r="D45" s="8">
        <f>IF($E$6&gt;$G$4,ROUND(C45/$I$6,2)*$G$4,ROUND(C45/$I$6,2)*$E$6)</f>
        <v>0</v>
      </c>
      <c r="E45" s="7">
        <v>0</v>
      </c>
      <c r="F45" s="8">
        <f>E45-D45</f>
        <v>0</v>
      </c>
      <c r="G45" s="8">
        <f>D45+'Month 1'!G45</f>
        <v>0</v>
      </c>
      <c r="H45" s="8">
        <f>E45+'Month 1'!H45</f>
        <v>0</v>
      </c>
      <c r="I45" s="117">
        <f>H45-G45</f>
        <v>0</v>
      </c>
    </row>
    <row r="46" spans="1:18" ht="15.95" customHeight="1" x14ac:dyDescent="0.2">
      <c r="A46" s="78" t="s">
        <v>20</v>
      </c>
      <c r="B46" s="79">
        <v>4155</v>
      </c>
      <c r="C46" s="110">
        <f>SUM(C43:C45)</f>
        <v>0</v>
      </c>
      <c r="D46" s="110">
        <f t="shared" ref="D46:I46" si="4">SUM(D43:D45)</f>
        <v>0</v>
      </c>
      <c r="E46" s="110">
        <f t="shared" si="4"/>
        <v>0</v>
      </c>
      <c r="F46" s="110">
        <f t="shared" si="4"/>
        <v>0</v>
      </c>
      <c r="G46" s="110">
        <f t="shared" si="4"/>
        <v>0</v>
      </c>
      <c r="H46" s="110">
        <f t="shared" si="4"/>
        <v>0</v>
      </c>
      <c r="I46" s="110">
        <f t="shared" si="4"/>
        <v>0</v>
      </c>
      <c r="K46" s="55" t="s">
        <v>3</v>
      </c>
    </row>
    <row r="47" spans="1:18" s="64" customFormat="1" ht="15.95" customHeight="1" x14ac:dyDescent="0.2">
      <c r="A47" s="78" t="s">
        <v>98</v>
      </c>
      <c r="B47" s="92"/>
      <c r="C47" s="110">
        <f>C46+C40+C26+C24+C23</f>
        <v>0</v>
      </c>
      <c r="D47" s="110">
        <f t="shared" ref="D47:I47" si="5">D46+D40+D26+D24+D23</f>
        <v>0</v>
      </c>
      <c r="E47" s="110">
        <f t="shared" si="5"/>
        <v>0</v>
      </c>
      <c r="F47" s="110">
        <f t="shared" si="5"/>
        <v>0</v>
      </c>
      <c r="G47" s="110">
        <f t="shared" si="5"/>
        <v>0</v>
      </c>
      <c r="H47" s="110">
        <f t="shared" si="5"/>
        <v>0</v>
      </c>
      <c r="I47" s="110">
        <f t="shared" si="5"/>
        <v>0</v>
      </c>
      <c r="R47" s="55"/>
    </row>
    <row r="48" spans="1:18" ht="15.95" customHeight="1" thickBot="1" x14ac:dyDescent="0.25">
      <c r="A48" s="93"/>
      <c r="B48" s="81"/>
      <c r="C48" s="112"/>
      <c r="D48" s="112"/>
      <c r="E48" s="112"/>
      <c r="F48" s="112"/>
      <c r="G48" s="112"/>
      <c r="H48" s="112"/>
      <c r="I48" s="129"/>
    </row>
    <row r="49" spans="1:9" ht="15.95" customHeight="1" x14ac:dyDescent="0.25">
      <c r="A49" s="89" t="s">
        <v>78</v>
      </c>
      <c r="B49" s="77"/>
      <c r="C49" s="23"/>
      <c r="D49" s="23"/>
      <c r="E49" s="23"/>
      <c r="F49" s="23"/>
      <c r="G49" s="23"/>
      <c r="H49" s="23"/>
      <c r="I49" s="190"/>
    </row>
    <row r="50" spans="1:9" ht="15.95" customHeight="1" x14ac:dyDescent="0.2">
      <c r="A50" s="90" t="s">
        <v>79</v>
      </c>
      <c r="B50" s="77">
        <v>3310</v>
      </c>
      <c r="C50" s="8">
        <f>'Month 1'!C50</f>
        <v>0</v>
      </c>
      <c r="D50" s="8">
        <f t="shared" ref="D50:D55" si="6">IF($E$6&gt;$G$4,ROUND(C50/$I$6,2)*$G$4,ROUND(C50/$I$6,2)*$E$6)</f>
        <v>0</v>
      </c>
      <c r="E50" s="7">
        <v>0</v>
      </c>
      <c r="F50" s="8">
        <f t="shared" ref="F50:F55" si="7">E50-D50</f>
        <v>0</v>
      </c>
      <c r="G50" s="8">
        <f>D50+'Month 1'!G50</f>
        <v>0</v>
      </c>
      <c r="H50" s="8">
        <f>E50+'Month 1'!H50</f>
        <v>0</v>
      </c>
      <c r="I50" s="117">
        <f t="shared" ref="I50:I55" si="8">H50-G50</f>
        <v>0</v>
      </c>
    </row>
    <row r="51" spans="1:9" ht="15.95" customHeight="1" x14ac:dyDescent="0.2">
      <c r="A51" s="90" t="s">
        <v>80</v>
      </c>
      <c r="B51" s="77">
        <v>3481</v>
      </c>
      <c r="C51" s="8">
        <f>'Month 1'!C51</f>
        <v>0</v>
      </c>
      <c r="D51" s="8">
        <f t="shared" si="6"/>
        <v>0</v>
      </c>
      <c r="E51" s="7">
        <v>0</v>
      </c>
      <c r="F51" s="8">
        <f t="shared" si="7"/>
        <v>0</v>
      </c>
      <c r="G51" s="8">
        <f>D51+'Month 1'!G51</f>
        <v>0</v>
      </c>
      <c r="H51" s="8">
        <f>E51+'Month 1'!H51</f>
        <v>0</v>
      </c>
      <c r="I51" s="117">
        <f t="shared" si="8"/>
        <v>0</v>
      </c>
    </row>
    <row r="52" spans="1:9" ht="15.95" customHeight="1" x14ac:dyDescent="0.2">
      <c r="A52" s="90" t="s">
        <v>81</v>
      </c>
      <c r="B52" s="77">
        <v>3300</v>
      </c>
      <c r="C52" s="8">
        <f>'Month 1'!C52</f>
        <v>0</v>
      </c>
      <c r="D52" s="8">
        <f t="shared" si="6"/>
        <v>0</v>
      </c>
      <c r="E52" s="7">
        <v>0</v>
      </c>
      <c r="F52" s="8">
        <f t="shared" si="7"/>
        <v>0</v>
      </c>
      <c r="G52" s="8">
        <f>D52+'Month 1'!G52</f>
        <v>0</v>
      </c>
      <c r="H52" s="8">
        <f>E52+'Month 1'!H52</f>
        <v>0</v>
      </c>
      <c r="I52" s="117">
        <f t="shared" si="8"/>
        <v>0</v>
      </c>
    </row>
    <row r="53" spans="1:9" ht="15.95" customHeight="1" x14ac:dyDescent="0.2">
      <c r="A53" s="90" t="s">
        <v>82</v>
      </c>
      <c r="B53" s="77">
        <v>4153</v>
      </c>
      <c r="C53" s="8">
        <f>'Month 1'!C53</f>
        <v>0</v>
      </c>
      <c r="D53" s="8">
        <f t="shared" si="6"/>
        <v>0</v>
      </c>
      <c r="E53" s="7">
        <v>0</v>
      </c>
      <c r="F53" s="8">
        <f t="shared" si="7"/>
        <v>0</v>
      </c>
      <c r="G53" s="8">
        <f>D53+'Month 1'!G53</f>
        <v>0</v>
      </c>
      <c r="H53" s="8">
        <f>E53+'Month 1'!H53</f>
        <v>0</v>
      </c>
      <c r="I53" s="117">
        <f t="shared" si="8"/>
        <v>0</v>
      </c>
    </row>
    <row r="54" spans="1:9" ht="15.95" customHeight="1" x14ac:dyDescent="0.2">
      <c r="A54" s="90" t="s">
        <v>95</v>
      </c>
      <c r="B54" s="77">
        <v>4153</v>
      </c>
      <c r="C54" s="8">
        <f>'Month 1'!C54</f>
        <v>0</v>
      </c>
      <c r="D54" s="8">
        <f t="shared" si="6"/>
        <v>0</v>
      </c>
      <c r="E54" s="7">
        <v>0</v>
      </c>
      <c r="F54" s="8">
        <f t="shared" si="7"/>
        <v>0</v>
      </c>
      <c r="G54" s="8">
        <f>D54+'Month 1'!G54</f>
        <v>0</v>
      </c>
      <c r="H54" s="8">
        <f>E54+'Month 1'!H54</f>
        <v>0</v>
      </c>
      <c r="I54" s="117">
        <f t="shared" si="8"/>
        <v>0</v>
      </c>
    </row>
    <row r="55" spans="1:9" ht="15.95" customHeight="1" x14ac:dyDescent="0.2">
      <c r="A55" s="90" t="s">
        <v>114</v>
      </c>
      <c r="B55" s="77">
        <v>4154</v>
      </c>
      <c r="C55" s="8">
        <f>'Month 1'!C55</f>
        <v>0</v>
      </c>
      <c r="D55" s="8">
        <f t="shared" si="6"/>
        <v>0</v>
      </c>
      <c r="E55" s="7">
        <v>0</v>
      </c>
      <c r="F55" s="8">
        <f t="shared" si="7"/>
        <v>0</v>
      </c>
      <c r="G55" s="8">
        <f>D55+'Month 1'!G55</f>
        <v>0</v>
      </c>
      <c r="H55" s="8">
        <f>E55+'Month 1'!H55</f>
        <v>0</v>
      </c>
      <c r="I55" s="117">
        <f t="shared" si="8"/>
        <v>0</v>
      </c>
    </row>
    <row r="56" spans="1:9" ht="15.95" customHeight="1" thickBot="1" x14ac:dyDescent="0.25">
      <c r="A56" s="182" t="s">
        <v>108</v>
      </c>
      <c r="B56" s="95"/>
      <c r="C56" s="104">
        <f>SUM(C50:C55)</f>
        <v>0</v>
      </c>
      <c r="D56" s="104">
        <f t="shared" ref="D56:I56" si="9">SUM(D50:D55)</f>
        <v>0</v>
      </c>
      <c r="E56" s="104">
        <f t="shared" si="9"/>
        <v>0</v>
      </c>
      <c r="F56" s="104">
        <f t="shared" si="9"/>
        <v>0</v>
      </c>
      <c r="G56" s="104">
        <f t="shared" si="9"/>
        <v>0</v>
      </c>
      <c r="H56" s="104">
        <f t="shared" si="9"/>
        <v>0</v>
      </c>
      <c r="I56" s="104">
        <f t="shared" si="9"/>
        <v>0</v>
      </c>
    </row>
    <row r="57" spans="1:9" ht="15.95" customHeight="1" x14ac:dyDescent="0.2">
      <c r="A57" s="96" t="s">
        <v>21</v>
      </c>
      <c r="B57" s="97"/>
      <c r="C57" s="183">
        <f>'Month 1'!C57</f>
        <v>0</v>
      </c>
      <c r="D57" s="113">
        <f>IF($E$6&gt;$G$4,(C57/$I$6)*$G$4,(C57/$I$6*$E$6))</f>
        <v>0</v>
      </c>
      <c r="E57" s="7">
        <v>0</v>
      </c>
      <c r="F57" s="183">
        <f>E57-D57</f>
        <v>0</v>
      </c>
      <c r="G57" s="113">
        <f>D57+'Month 1'!G57</f>
        <v>0</v>
      </c>
      <c r="H57" s="183">
        <f>E57+'Month 1'!H57</f>
        <v>0</v>
      </c>
      <c r="I57" s="191">
        <f>H57-G57</f>
        <v>0</v>
      </c>
    </row>
    <row r="58" spans="1:9" ht="15.95" customHeight="1" x14ac:dyDescent="0.2">
      <c r="A58" s="90"/>
      <c r="B58" s="98"/>
      <c r="C58" s="23"/>
      <c r="D58" s="109"/>
      <c r="E58" s="23"/>
      <c r="F58" s="109"/>
      <c r="G58" s="109"/>
      <c r="H58" s="23"/>
      <c r="I58" s="126"/>
    </row>
    <row r="59" spans="1:9" ht="15.95" customHeight="1" x14ac:dyDescent="0.2">
      <c r="A59" s="99" t="s">
        <v>22</v>
      </c>
      <c r="B59" s="100"/>
      <c r="C59" s="184">
        <f>(C15+C18+C20+C47+C56)-C57</f>
        <v>0</v>
      </c>
      <c r="D59" s="184">
        <f>(D15+D18+D20+D47+D56)-D57</f>
        <v>0</v>
      </c>
      <c r="E59" s="184">
        <f>(E15+E18+E20+E47+E56)-E57</f>
        <v>0</v>
      </c>
      <c r="F59" s="184">
        <f>E59-D59</f>
        <v>0</v>
      </c>
      <c r="G59" s="114">
        <f>D59+'Month 1'!G59</f>
        <v>0</v>
      </c>
      <c r="H59" s="184">
        <f>E59+'Month 1'!H59</f>
        <v>0</v>
      </c>
      <c r="I59" s="192">
        <f>H59-G59</f>
        <v>0</v>
      </c>
    </row>
    <row r="60" spans="1:9" ht="15.95" customHeight="1" thickBot="1" x14ac:dyDescent="0.25">
      <c r="A60" s="101"/>
      <c r="B60" s="102"/>
      <c r="C60" s="115"/>
      <c r="D60" s="115"/>
      <c r="E60" s="115"/>
      <c r="F60" s="115"/>
      <c r="G60" s="115"/>
      <c r="H60" s="115"/>
      <c r="I60" s="133"/>
    </row>
    <row r="61" spans="1:9" ht="15.95" customHeight="1" x14ac:dyDescent="0.2">
      <c r="A61" s="100"/>
      <c r="B61" s="100"/>
      <c r="C61" s="116"/>
      <c r="D61" s="116"/>
      <c r="E61" s="116"/>
      <c r="F61" s="116"/>
      <c r="G61" s="116"/>
      <c r="H61" s="116"/>
      <c r="I61" s="116"/>
    </row>
    <row r="62" spans="1:9" ht="15.95" customHeight="1" x14ac:dyDescent="0.2">
      <c r="A62" s="103" t="s">
        <v>192</v>
      </c>
      <c r="B62" s="103"/>
      <c r="C62" s="116"/>
      <c r="D62" s="116"/>
      <c r="E62" s="116"/>
      <c r="F62" s="116"/>
      <c r="G62" s="116"/>
      <c r="H62" s="116"/>
      <c r="I62" s="116"/>
    </row>
    <row r="63" spans="1:9" ht="15.95" customHeight="1" x14ac:dyDescent="0.2">
      <c r="A63" s="238" t="s">
        <v>71</v>
      </c>
      <c r="B63" s="238"/>
      <c r="C63" s="238"/>
      <c r="D63" s="238"/>
      <c r="E63" s="238"/>
      <c r="F63" s="238"/>
      <c r="G63" s="238"/>
      <c r="H63" s="136"/>
      <c r="I63" s="136"/>
    </row>
    <row r="64" spans="1:9" ht="15.95" customHeight="1" x14ac:dyDescent="0.2">
      <c r="A64" s="238" t="s">
        <v>104</v>
      </c>
      <c r="B64" s="238"/>
      <c r="C64" s="238"/>
      <c r="D64" s="238"/>
      <c r="E64" s="238"/>
      <c r="F64" s="238"/>
      <c r="G64" s="238"/>
      <c r="H64" s="238"/>
      <c r="I64" s="238"/>
    </row>
    <row r="65" spans="1:13" ht="15.95" customHeight="1" x14ac:dyDescent="0.2">
      <c r="A65" s="238" t="s">
        <v>105</v>
      </c>
      <c r="B65" s="238"/>
      <c r="C65" s="238"/>
      <c r="D65" s="238"/>
      <c r="E65" s="238"/>
      <c r="F65" s="238"/>
      <c r="G65" s="238"/>
      <c r="H65" s="238"/>
      <c r="I65" s="238"/>
    </row>
    <row r="66" spans="1:13" ht="15.95" customHeight="1" x14ac:dyDescent="0.2">
      <c r="A66" s="137"/>
      <c r="B66" s="137"/>
      <c r="C66" s="137"/>
      <c r="D66" s="137"/>
      <c r="E66" s="137"/>
      <c r="F66" s="137"/>
      <c r="G66" s="137"/>
      <c r="H66" s="136"/>
      <c r="I66" s="136"/>
    </row>
    <row r="67" spans="1:13" ht="15.95" customHeight="1" x14ac:dyDescent="0.2">
      <c r="A67" s="138" t="s">
        <v>57</v>
      </c>
      <c r="B67" s="138"/>
      <c r="C67" s="137"/>
      <c r="D67" s="137"/>
      <c r="E67" s="137"/>
      <c r="F67" s="137"/>
      <c r="G67" s="137"/>
      <c r="H67" s="136"/>
      <c r="I67" s="136"/>
    </row>
    <row r="68" spans="1:13" ht="15.95" customHeight="1" x14ac:dyDescent="0.25">
      <c r="A68" s="240" t="s">
        <v>23</v>
      </c>
      <c r="B68" s="241"/>
      <c r="C68" s="242"/>
      <c r="D68" s="242"/>
      <c r="E68" s="242"/>
      <c r="F68" s="242"/>
      <c r="G68" s="242"/>
      <c r="H68" s="242"/>
      <c r="I68" s="243"/>
    </row>
    <row r="69" spans="1:13" ht="15.95" customHeight="1" x14ac:dyDescent="0.25">
      <c r="A69" s="139"/>
      <c r="B69" s="140"/>
      <c r="C69" s="141"/>
      <c r="D69" s="239" t="str">
        <f>C4</f>
        <v>February</v>
      </c>
      <c r="E69" s="239"/>
      <c r="F69" s="141"/>
      <c r="G69" s="141"/>
      <c r="H69" s="244" t="s">
        <v>85</v>
      </c>
      <c r="I69" s="245"/>
    </row>
    <row r="70" spans="1:13" ht="42.75" customHeight="1" x14ac:dyDescent="0.25">
      <c r="A70" s="193"/>
      <c r="B70" s="143"/>
      <c r="C70" s="143"/>
      <c r="D70" s="143"/>
      <c r="E70" s="144" t="s">
        <v>24</v>
      </c>
      <c r="F70" s="145" t="s">
        <v>1</v>
      </c>
      <c r="G70" s="145" t="s">
        <v>25</v>
      </c>
      <c r="H70" s="146" t="s">
        <v>91</v>
      </c>
      <c r="I70" s="146" t="s">
        <v>92</v>
      </c>
    </row>
    <row r="71" spans="1:13" ht="15.95" customHeight="1" x14ac:dyDescent="0.2">
      <c r="A71" s="147" t="s">
        <v>109</v>
      </c>
      <c r="B71" s="148"/>
      <c r="C71" s="148"/>
      <c r="D71" s="210">
        <f>$E$11+$E$13</f>
        <v>0</v>
      </c>
      <c r="E71" s="211"/>
      <c r="F71" s="149">
        <f>I4</f>
        <v>0</v>
      </c>
      <c r="G71" s="150">
        <v>4141</v>
      </c>
      <c r="H71" s="9"/>
      <c r="I71" s="10"/>
    </row>
    <row r="72" spans="1:13" ht="15.95" customHeight="1" x14ac:dyDescent="0.2">
      <c r="A72" s="147" t="s">
        <v>112</v>
      </c>
      <c r="B72" s="148"/>
      <c r="C72" s="148"/>
      <c r="D72" s="210">
        <f>$E$12+$E$14</f>
        <v>0</v>
      </c>
      <c r="E72" s="211"/>
      <c r="F72" s="149">
        <f>I4</f>
        <v>0</v>
      </c>
      <c r="G72" s="150">
        <v>4140</v>
      </c>
      <c r="H72" s="11"/>
      <c r="I72" s="12"/>
    </row>
    <row r="73" spans="1:13" ht="15.95" customHeight="1" x14ac:dyDescent="0.2">
      <c r="A73" s="142" t="s">
        <v>47</v>
      </c>
      <c r="B73" s="151"/>
      <c r="C73" s="152"/>
      <c r="D73" s="210"/>
      <c r="E73" s="211"/>
      <c r="F73" s="153"/>
      <c r="G73" s="150"/>
      <c r="H73" s="11"/>
      <c r="I73" s="12"/>
    </row>
    <row r="74" spans="1:13" ht="15.95" customHeight="1" x14ac:dyDescent="0.2">
      <c r="A74" s="154" t="s">
        <v>53</v>
      </c>
      <c r="B74" s="157"/>
      <c r="C74" s="155"/>
      <c r="D74" s="210">
        <f>$E$23</f>
        <v>0</v>
      </c>
      <c r="E74" s="211"/>
      <c r="F74" s="149">
        <f>$F$71</f>
        <v>0</v>
      </c>
      <c r="G74" s="150">
        <v>4151</v>
      </c>
      <c r="H74" s="11"/>
      <c r="I74" s="12"/>
      <c r="J74" s="61"/>
    </row>
    <row r="75" spans="1:13" ht="15.95" customHeight="1" x14ac:dyDescent="0.2">
      <c r="A75" s="156" t="s">
        <v>10</v>
      </c>
      <c r="B75" s="155"/>
      <c r="C75" s="155"/>
      <c r="D75" s="210">
        <f>$E$24</f>
        <v>0</v>
      </c>
      <c r="E75" s="211"/>
      <c r="F75" s="149">
        <f>$F$71</f>
        <v>0</v>
      </c>
      <c r="G75" s="150">
        <v>3580</v>
      </c>
      <c r="H75" s="11"/>
      <c r="I75" s="12"/>
      <c r="K75" s="55" t="s">
        <v>3</v>
      </c>
    </row>
    <row r="76" spans="1:13" ht="15.95" customHeight="1" x14ac:dyDescent="0.2">
      <c r="A76" s="154" t="s">
        <v>138</v>
      </c>
      <c r="B76" s="157"/>
      <c r="C76" s="155"/>
      <c r="D76" s="210">
        <f>$E$26</f>
        <v>0</v>
      </c>
      <c r="E76" s="211"/>
      <c r="F76" s="149">
        <f>$F$71</f>
        <v>0</v>
      </c>
      <c r="G76" s="150">
        <v>3570</v>
      </c>
      <c r="H76" s="11"/>
      <c r="I76" s="12"/>
    </row>
    <row r="77" spans="1:13" ht="15.95" customHeight="1" x14ac:dyDescent="0.2">
      <c r="A77" s="154" t="s">
        <v>83</v>
      </c>
      <c r="B77" s="157"/>
      <c r="C77" s="155"/>
      <c r="D77" s="210">
        <f>$E$18</f>
        <v>0</v>
      </c>
      <c r="E77" s="211"/>
      <c r="F77" s="149">
        <f>$F$71</f>
        <v>0</v>
      </c>
      <c r="G77" s="150">
        <v>3561</v>
      </c>
      <c r="H77" s="11"/>
      <c r="I77" s="12"/>
    </row>
    <row r="78" spans="1:13" ht="15.95" customHeight="1" x14ac:dyDescent="0.2">
      <c r="A78" s="154" t="s">
        <v>84</v>
      </c>
      <c r="B78" s="157"/>
      <c r="C78" s="155"/>
      <c r="D78" s="210">
        <f>$E$20</f>
        <v>0</v>
      </c>
      <c r="E78" s="211"/>
      <c r="F78" s="149">
        <f>$F$71</f>
        <v>0</v>
      </c>
      <c r="G78" s="150">
        <v>3561</v>
      </c>
      <c r="H78" s="11"/>
      <c r="I78" s="12"/>
    </row>
    <row r="79" spans="1:13" ht="15.95" customHeight="1" x14ac:dyDescent="0.2">
      <c r="A79" s="155" t="s">
        <v>48</v>
      </c>
      <c r="B79" s="248">
        <f>$E$40</f>
        <v>0</v>
      </c>
      <c r="C79" s="249"/>
      <c r="D79" s="229"/>
      <c r="E79" s="230"/>
      <c r="F79" s="158"/>
      <c r="G79" s="159"/>
      <c r="H79" s="11"/>
      <c r="I79" s="12"/>
    </row>
    <row r="80" spans="1:13" ht="15.95" customHeight="1" x14ac:dyDescent="0.2">
      <c r="A80" s="155" t="s">
        <v>27</v>
      </c>
      <c r="B80" s="236">
        <f>$E$57</f>
        <v>0</v>
      </c>
      <c r="C80" s="237"/>
      <c r="D80" s="246"/>
      <c r="E80" s="247"/>
      <c r="F80" s="158"/>
      <c r="G80" s="159"/>
      <c r="H80" s="11"/>
      <c r="I80" s="12"/>
      <c r="J80" s="62"/>
      <c r="M80" s="55" t="s">
        <v>3</v>
      </c>
    </row>
    <row r="81" spans="1:9" ht="15.95" customHeight="1" x14ac:dyDescent="0.2">
      <c r="A81" s="156" t="s">
        <v>50</v>
      </c>
      <c r="B81" s="155"/>
      <c r="C81" s="160"/>
      <c r="D81" s="210">
        <f>$B$79-$B$80</f>
        <v>0</v>
      </c>
      <c r="E81" s="211"/>
      <c r="F81" s="149">
        <f>$F$71</f>
        <v>0</v>
      </c>
      <c r="G81" s="150">
        <v>4152</v>
      </c>
      <c r="H81" s="11"/>
      <c r="I81" s="12"/>
    </row>
    <row r="82" spans="1:9" ht="15.95" customHeight="1" x14ac:dyDescent="0.2">
      <c r="A82" s="161" t="s">
        <v>26</v>
      </c>
      <c r="B82" s="162"/>
      <c r="C82" s="162"/>
      <c r="D82" s="210">
        <f>$E$46</f>
        <v>0</v>
      </c>
      <c r="E82" s="211"/>
      <c r="F82" s="149">
        <f t="shared" ref="F82:F88" si="10">$F$71</f>
        <v>0</v>
      </c>
      <c r="G82" s="150">
        <v>4155</v>
      </c>
      <c r="H82" s="11"/>
      <c r="I82" s="12"/>
    </row>
    <row r="83" spans="1:9" ht="15.95" customHeight="1" x14ac:dyDescent="0.2">
      <c r="A83" s="163" t="s">
        <v>79</v>
      </c>
      <c r="B83" s="164"/>
      <c r="C83" s="162"/>
      <c r="D83" s="210">
        <f>$E$50</f>
        <v>0</v>
      </c>
      <c r="E83" s="211"/>
      <c r="F83" s="149">
        <f t="shared" si="10"/>
        <v>0</v>
      </c>
      <c r="G83" s="150">
        <v>3310</v>
      </c>
      <c r="H83" s="11"/>
      <c r="I83" s="12"/>
    </row>
    <row r="84" spans="1:9" ht="15.95" customHeight="1" x14ac:dyDescent="0.2">
      <c r="A84" s="163" t="s">
        <v>80</v>
      </c>
      <c r="B84" s="164"/>
      <c r="C84" s="162"/>
      <c r="D84" s="210">
        <f>$E$51</f>
        <v>0</v>
      </c>
      <c r="E84" s="211"/>
      <c r="F84" s="149">
        <f t="shared" si="10"/>
        <v>0</v>
      </c>
      <c r="G84" s="150">
        <v>3481</v>
      </c>
      <c r="H84" s="9"/>
      <c r="I84" s="10"/>
    </row>
    <row r="85" spans="1:9" ht="15.95" customHeight="1" x14ac:dyDescent="0.2">
      <c r="A85" s="163" t="s">
        <v>81</v>
      </c>
      <c r="B85" s="164"/>
      <c r="C85" s="162"/>
      <c r="D85" s="210">
        <f>$E$52</f>
        <v>0</v>
      </c>
      <c r="E85" s="211"/>
      <c r="F85" s="149">
        <f t="shared" si="10"/>
        <v>0</v>
      </c>
      <c r="G85" s="150">
        <v>3300</v>
      </c>
      <c r="H85" s="9"/>
      <c r="I85" s="10"/>
    </row>
    <row r="86" spans="1:9" ht="15.95" customHeight="1" x14ac:dyDescent="0.2">
      <c r="A86" s="165" t="s">
        <v>82</v>
      </c>
      <c r="B86" s="166"/>
      <c r="C86" s="148"/>
      <c r="D86" s="210">
        <f>$E$53</f>
        <v>0</v>
      </c>
      <c r="E86" s="211"/>
      <c r="F86" s="149">
        <f t="shared" si="10"/>
        <v>0</v>
      </c>
      <c r="G86" s="150">
        <v>4153</v>
      </c>
      <c r="H86" s="9"/>
      <c r="I86" s="10"/>
    </row>
    <row r="87" spans="1:9" ht="15.95" customHeight="1" x14ac:dyDescent="0.2">
      <c r="A87" s="165" t="s">
        <v>96</v>
      </c>
      <c r="B87" s="166"/>
      <c r="C87" s="148"/>
      <c r="D87" s="210">
        <f>$E$54</f>
        <v>0</v>
      </c>
      <c r="E87" s="211"/>
      <c r="F87" s="149">
        <f t="shared" si="10"/>
        <v>0</v>
      </c>
      <c r="G87" s="167">
        <v>4153</v>
      </c>
      <c r="H87" s="9"/>
      <c r="I87" s="10"/>
    </row>
    <row r="88" spans="1:9" ht="15.95" customHeight="1" x14ac:dyDescent="0.25">
      <c r="A88" s="168" t="s">
        <v>97</v>
      </c>
      <c r="B88" s="166"/>
      <c r="C88" s="148"/>
      <c r="D88" s="210">
        <f>$E$55</f>
        <v>0</v>
      </c>
      <c r="E88" s="211"/>
      <c r="F88" s="149">
        <f t="shared" si="10"/>
        <v>0</v>
      </c>
      <c r="G88" s="150">
        <v>4154</v>
      </c>
      <c r="H88" s="9"/>
      <c r="I88" s="10"/>
    </row>
    <row r="89" spans="1:9" ht="15.95" customHeight="1" x14ac:dyDescent="0.2">
      <c r="A89" s="169" t="s">
        <v>131</v>
      </c>
      <c r="B89" s="170"/>
      <c r="C89" s="170"/>
      <c r="D89" s="231">
        <f>SUM($D$71:$D$88)</f>
        <v>0</v>
      </c>
      <c r="E89" s="232"/>
      <c r="F89" s="171" t="s">
        <v>3</v>
      </c>
      <c r="G89" s="171"/>
      <c r="H89" s="10"/>
      <c r="I89" s="10"/>
    </row>
    <row r="90" spans="1:9" ht="15.95" customHeight="1" x14ac:dyDescent="0.2">
      <c r="A90" s="169" t="s">
        <v>146</v>
      </c>
      <c r="B90" s="170"/>
      <c r="C90" s="170"/>
      <c r="D90" s="231">
        <v>0</v>
      </c>
      <c r="E90" s="232"/>
      <c r="F90" s="171" t="s">
        <v>3</v>
      </c>
      <c r="G90" s="171"/>
      <c r="H90" s="10"/>
      <c r="I90" s="10"/>
    </row>
    <row r="91" spans="1:9" ht="15.95" customHeight="1" x14ac:dyDescent="0.2">
      <c r="A91" s="169" t="s">
        <v>132</v>
      </c>
      <c r="B91" s="170"/>
      <c r="C91" s="170"/>
      <c r="D91" s="231">
        <f>$D$89-$D$90</f>
        <v>0</v>
      </c>
      <c r="E91" s="232"/>
      <c r="F91" s="171" t="s">
        <v>3</v>
      </c>
      <c r="G91" s="171"/>
      <c r="H91" s="4"/>
      <c r="I91" s="10"/>
    </row>
    <row r="92" spans="1:9" ht="15.95" customHeight="1" x14ac:dyDescent="0.2">
      <c r="A92" s="172" t="s">
        <v>85</v>
      </c>
      <c r="B92" s="2"/>
      <c r="C92" s="2"/>
      <c r="D92" s="2"/>
      <c r="E92" s="28"/>
      <c r="F92" s="2"/>
      <c r="G92" s="2"/>
      <c r="H92" s="4"/>
      <c r="I92" s="10"/>
    </row>
    <row r="93" spans="1:9" ht="15.95" customHeight="1" x14ac:dyDescent="0.25">
      <c r="A93" s="173" t="s">
        <v>86</v>
      </c>
      <c r="B93" s="3"/>
      <c r="C93" s="4"/>
      <c r="D93" s="4"/>
      <c r="E93" s="10"/>
      <c r="F93" s="4"/>
      <c r="G93" s="5"/>
      <c r="H93" s="4"/>
      <c r="I93" s="10"/>
    </row>
    <row r="94" spans="1:9" ht="15.95" customHeight="1" x14ac:dyDescent="0.25">
      <c r="A94" s="173" t="s">
        <v>28</v>
      </c>
      <c r="B94" s="3"/>
      <c r="C94" s="4"/>
      <c r="D94" s="4"/>
      <c r="E94" s="10" t="s">
        <v>36</v>
      </c>
      <c r="F94" s="4"/>
      <c r="G94" s="5"/>
      <c r="H94" s="4"/>
      <c r="I94" s="10"/>
    </row>
    <row r="95" spans="1:9" ht="15.95" customHeight="1" x14ac:dyDescent="0.2">
      <c r="A95" s="174" t="s">
        <v>133</v>
      </c>
      <c r="B95" s="233">
        <f>C5-D90</f>
        <v>0</v>
      </c>
      <c r="C95" s="234"/>
      <c r="D95" s="98"/>
      <c r="E95" s="98"/>
      <c r="F95" s="98"/>
      <c r="G95" s="98"/>
      <c r="H95" s="98"/>
      <c r="I95" s="98"/>
    </row>
    <row r="96" spans="1:9" ht="15.95" customHeight="1" x14ac:dyDescent="0.2">
      <c r="A96" s="175" t="s">
        <v>87</v>
      </c>
      <c r="B96" s="175"/>
      <c r="C96" s="175"/>
      <c r="D96" s="175"/>
      <c r="E96" s="175"/>
      <c r="F96"/>
      <c r="G96" s="176"/>
      <c r="H96"/>
      <c r="I96" s="98"/>
    </row>
    <row r="97" spans="1:9" ht="15.95" customHeight="1" x14ac:dyDescent="0.2">
      <c r="A97" s="177" t="s">
        <v>88</v>
      </c>
      <c r="B97" s="175"/>
      <c r="C97" s="175"/>
      <c r="D97" s="175"/>
      <c r="E97" s="175"/>
      <c r="F97"/>
      <c r="G97"/>
      <c r="H97"/>
      <c r="I97" s="98"/>
    </row>
    <row r="98" spans="1:9" ht="15.95" customHeight="1" x14ac:dyDescent="0.2">
      <c r="A98" s="177" t="s">
        <v>89</v>
      </c>
      <c r="B98" s="175"/>
      <c r="C98" s="175"/>
      <c r="D98" s="175"/>
      <c r="E98" s="175"/>
      <c r="F98"/>
      <c r="G98"/>
      <c r="H98"/>
      <c r="I98" s="98"/>
    </row>
    <row r="99" spans="1:9" ht="15.95" customHeight="1" x14ac:dyDescent="0.2">
      <c r="A99" s="228" t="s">
        <v>195</v>
      </c>
      <c r="B99" s="228"/>
      <c r="C99" s="228"/>
      <c r="D99" s="228"/>
      <c r="E99" s="228"/>
      <c r="F99"/>
      <c r="G99"/>
      <c r="H99"/>
      <c r="I99" s="98"/>
    </row>
    <row r="100" spans="1:9" ht="15.95" customHeight="1" x14ac:dyDescent="0.2">
      <c r="A100" s="228"/>
      <c r="B100" s="228"/>
      <c r="C100" s="228"/>
      <c r="D100" s="228"/>
      <c r="E100" s="228"/>
      <c r="F100"/>
      <c r="G100" s="178"/>
      <c r="H100"/>
      <c r="I100" s="98"/>
    </row>
    <row r="101" spans="1:9" ht="15.95" customHeight="1" x14ac:dyDescent="0.2">
      <c r="A101" s="228"/>
      <c r="B101" s="228"/>
      <c r="C101" s="228"/>
      <c r="D101" s="228"/>
      <c r="E101" s="228"/>
      <c r="F101"/>
      <c r="G101" s="178"/>
      <c r="H101"/>
      <c r="I101" s="98"/>
    </row>
    <row r="102" spans="1:9" ht="15.95" customHeight="1" x14ac:dyDescent="0.2">
      <c r="A102" s="155" t="s">
        <v>29</v>
      </c>
      <c r="B102" s="155"/>
      <c r="C102" s="98"/>
      <c r="D102" s="98"/>
      <c r="E102" s="98"/>
      <c r="F102" s="98"/>
      <c r="G102" s="98"/>
      <c r="H102" s="98"/>
      <c r="I102" s="98"/>
    </row>
    <row r="103" spans="1:9" ht="15.95" customHeight="1" x14ac:dyDescent="0.2">
      <c r="A103" s="98"/>
      <c r="B103" s="98"/>
      <c r="C103" s="98"/>
      <c r="D103" s="98"/>
      <c r="E103" s="98"/>
      <c r="F103" s="98"/>
      <c r="G103" s="98"/>
      <c r="H103" s="98"/>
      <c r="I103" s="98"/>
    </row>
    <row r="104" spans="1:9" ht="15" customHeight="1" x14ac:dyDescent="0.2">
      <c r="A104" s="155" t="s">
        <v>30</v>
      </c>
      <c r="B104" s="155"/>
      <c r="C104" s="98"/>
      <c r="D104" s="98"/>
      <c r="E104" s="98"/>
      <c r="F104"/>
      <c r="G104"/>
      <c r="H104"/>
      <c r="I104" s="98"/>
    </row>
    <row r="105" spans="1:9" ht="15" customHeight="1" x14ac:dyDescent="0.2">
      <c r="A105" s="155" t="s">
        <v>43</v>
      </c>
      <c r="B105" s="155"/>
      <c r="C105" s="98"/>
      <c r="D105" s="98"/>
      <c r="E105" s="98"/>
      <c r="F105"/>
      <c r="G105"/>
      <c r="H105"/>
      <c r="I105" s="98"/>
    </row>
    <row r="106" spans="1:9" ht="15" customHeight="1" x14ac:dyDescent="0.2">
      <c r="A106" s="155" t="s">
        <v>58</v>
      </c>
      <c r="B106" s="155"/>
      <c r="C106" s="98"/>
      <c r="D106" s="98"/>
      <c r="E106" s="98"/>
      <c r="F106"/>
      <c r="G106"/>
      <c r="H106"/>
      <c r="I106" s="98"/>
    </row>
    <row r="107" spans="1:9" ht="15" customHeight="1" x14ac:dyDescent="0.2">
      <c r="A107" s="155" t="s">
        <v>51</v>
      </c>
      <c r="B107" s="155"/>
      <c r="C107" s="98"/>
      <c r="D107" s="98"/>
      <c r="E107" s="98"/>
      <c r="F107"/>
      <c r="G107"/>
      <c r="H107"/>
      <c r="I107" s="98"/>
    </row>
    <row r="108" spans="1:9" ht="15" customHeight="1" x14ac:dyDescent="0.2">
      <c r="A108" s="155" t="s">
        <v>42</v>
      </c>
      <c r="B108" s="155"/>
      <c r="C108" s="98"/>
      <c r="D108" s="98"/>
      <c r="E108" s="98"/>
      <c r="F108"/>
      <c r="G108"/>
      <c r="H108"/>
      <c r="I108" s="98"/>
    </row>
    <row r="109" spans="1:9" ht="15" customHeight="1" x14ac:dyDescent="0.2">
      <c r="A109" s="280" t="s">
        <v>31</v>
      </c>
      <c r="B109" s="280"/>
      <c r="C109" s="280"/>
      <c r="D109" s="98"/>
      <c r="E109" s="98"/>
      <c r="F109" s="98"/>
      <c r="G109" s="98"/>
      <c r="H109" s="98"/>
      <c r="I109" s="98"/>
    </row>
    <row r="110" spans="1:9" ht="15" customHeight="1" x14ac:dyDescent="0.2">
      <c r="A110" s="280" t="s">
        <v>32</v>
      </c>
      <c r="B110" s="280"/>
      <c r="C110" s="280"/>
      <c r="D110" s="98"/>
      <c r="E110" s="98"/>
      <c r="F110" s="98"/>
      <c r="G110" s="98"/>
      <c r="H110" s="98"/>
      <c r="I110" s="98"/>
    </row>
    <row r="111" spans="1:9" ht="15" customHeight="1" x14ac:dyDescent="0.2">
      <c r="A111" s="280" t="s">
        <v>72</v>
      </c>
      <c r="B111" s="280"/>
      <c r="C111" s="280"/>
      <c r="D111" s="98"/>
      <c r="E111" s="98"/>
      <c r="F111" s="98"/>
      <c r="G111" s="98"/>
      <c r="H111" s="98"/>
      <c r="I111" s="98"/>
    </row>
    <row r="112" spans="1:9" ht="15" customHeight="1" x14ac:dyDescent="0.2">
      <c r="A112" s="280" t="s">
        <v>33</v>
      </c>
      <c r="B112" s="280"/>
      <c r="C112" s="280"/>
      <c r="D112" s="98"/>
      <c r="E112" s="98"/>
      <c r="F112" s="98"/>
      <c r="G112" s="98"/>
      <c r="H112" s="98"/>
      <c r="I112" s="98"/>
    </row>
    <row r="113" spans="1:9" ht="15" customHeight="1" x14ac:dyDescent="0.2">
      <c r="A113" s="280" t="s">
        <v>34</v>
      </c>
      <c r="B113" s="280"/>
      <c r="C113" s="280"/>
      <c r="D113" s="98"/>
      <c r="E113" s="98"/>
      <c r="F113" s="98"/>
      <c r="G113" s="98"/>
      <c r="H113" s="98"/>
      <c r="I113" s="98"/>
    </row>
    <row r="114" spans="1:9" ht="14.25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</row>
    <row r="115" spans="1:9" ht="24.75" customHeight="1" x14ac:dyDescent="0.2">
      <c r="A115" s="223" t="s">
        <v>155</v>
      </c>
      <c r="B115" s="223"/>
      <c r="C115" s="223"/>
      <c r="D115" s="32"/>
      <c r="E115" s="32"/>
      <c r="F115" s="32"/>
      <c r="G115" s="33" t="s">
        <v>38</v>
      </c>
      <c r="H115" s="34"/>
      <c r="I115" s="34"/>
    </row>
    <row r="116" spans="1:9" ht="18" customHeight="1" x14ac:dyDescent="0.2">
      <c r="A116" s="227" t="s">
        <v>154</v>
      </c>
      <c r="B116" s="227"/>
      <c r="C116" s="227"/>
      <c r="D116" s="32"/>
      <c r="E116" s="32"/>
      <c r="F116" s="32"/>
      <c r="G116" s="33"/>
      <c r="H116" s="32"/>
      <c r="I116" s="32"/>
    </row>
    <row r="117" spans="1:9" ht="24.75" customHeight="1" x14ac:dyDescent="0.2">
      <c r="A117" s="32" t="s">
        <v>155</v>
      </c>
      <c r="B117" s="32"/>
      <c r="C117" s="32"/>
      <c r="D117" s="32"/>
      <c r="E117" s="32"/>
      <c r="F117" s="32"/>
      <c r="G117" s="33" t="s">
        <v>38</v>
      </c>
      <c r="H117" s="34"/>
      <c r="I117" s="34"/>
    </row>
    <row r="118" spans="1:9" ht="46.5" customHeight="1" x14ac:dyDescent="0.2">
      <c r="A118" s="213" t="str">
        <f>'Month 1'!A118:F118</f>
        <v xml:space="preserve"> Authorised Director of Ltd Company operating LTI / Trustee or Authorised Officer of Friendly Society operating the LTI / Chief Executive of national organisation operating the LTI, authorised to sign on behalf of the national organisation.</v>
      </c>
      <c r="B118" s="213"/>
      <c r="C118" s="213"/>
      <c r="D118" s="213"/>
      <c r="E118" s="213"/>
      <c r="F118" s="213"/>
      <c r="G118" s="33"/>
      <c r="H118" s="32"/>
      <c r="I118" s="32"/>
    </row>
    <row r="119" spans="1:9" ht="9" customHeight="1" x14ac:dyDescent="0.2">
      <c r="A119" s="32"/>
      <c r="B119" s="35"/>
      <c r="C119" s="36"/>
      <c r="D119" s="206"/>
      <c r="E119" s="206"/>
      <c r="F119" s="34"/>
      <c r="G119" s="37"/>
      <c r="H119" s="34"/>
      <c r="I119" s="34"/>
    </row>
    <row r="120" spans="1:9" ht="15.95" customHeight="1" thickBot="1" x14ac:dyDescent="0.3">
      <c r="A120" s="214" t="s">
        <v>193</v>
      </c>
      <c r="B120" s="215"/>
      <c r="C120" s="216"/>
      <c r="D120" s="216"/>
      <c r="E120" s="216"/>
      <c r="F120" s="217"/>
      <c r="G120" s="217"/>
      <c r="H120" s="217"/>
      <c r="I120" s="218"/>
    </row>
    <row r="121" spans="1:9" ht="22.5" customHeight="1" thickBot="1" x14ac:dyDescent="0.3">
      <c r="A121" s="38" t="s">
        <v>35</v>
      </c>
      <c r="B121" s="39"/>
      <c r="C121" s="31"/>
      <c r="D121" s="31"/>
      <c r="E121" s="31"/>
      <c r="F121" s="31"/>
      <c r="G121" s="31"/>
      <c r="H121" s="219" t="s">
        <v>36</v>
      </c>
      <c r="I121" s="220"/>
    </row>
    <row r="122" spans="1:9" ht="15.95" customHeight="1" x14ac:dyDescent="0.25">
      <c r="A122" s="38"/>
      <c r="B122" s="39"/>
      <c r="C122" s="31"/>
      <c r="D122" s="31"/>
      <c r="E122" s="31"/>
      <c r="F122" s="31"/>
      <c r="G122" s="31"/>
      <c r="H122" s="40"/>
      <c r="I122" s="41"/>
    </row>
    <row r="123" spans="1:9" ht="15.95" customHeight="1" x14ac:dyDescent="0.2">
      <c r="A123" s="42" t="s">
        <v>37</v>
      </c>
      <c r="B123" s="32" t="s">
        <v>73</v>
      </c>
      <c r="C123" s="43"/>
      <c r="D123" s="32"/>
      <c r="E123" s="32"/>
      <c r="F123" s="32"/>
      <c r="G123" s="32" t="s">
        <v>38</v>
      </c>
      <c r="H123" s="32" t="s">
        <v>90</v>
      </c>
      <c r="I123" s="44"/>
    </row>
    <row r="124" spans="1:9" ht="15.95" customHeight="1" x14ac:dyDescent="0.2">
      <c r="A124" s="42"/>
      <c r="B124" s="32" t="s">
        <v>196</v>
      </c>
      <c r="C124" s="43"/>
      <c r="D124" s="32"/>
      <c r="E124" s="32"/>
      <c r="F124" s="32"/>
      <c r="G124" s="32"/>
      <c r="H124" s="32"/>
      <c r="I124" s="44"/>
    </row>
    <row r="125" spans="1:9" ht="34.5" customHeight="1" x14ac:dyDescent="0.2">
      <c r="A125" s="42" t="s">
        <v>39</v>
      </c>
      <c r="B125" s="32" t="s">
        <v>73</v>
      </c>
      <c r="C125" s="43"/>
      <c r="D125" s="32"/>
      <c r="E125" s="32"/>
      <c r="F125" s="32"/>
      <c r="G125" s="32" t="s">
        <v>40</v>
      </c>
      <c r="H125" s="32" t="s">
        <v>90</v>
      </c>
      <c r="I125" s="44"/>
    </row>
    <row r="126" spans="1:9" ht="17.25" customHeight="1" x14ac:dyDescent="0.2">
      <c r="A126" s="42"/>
      <c r="B126" s="32" t="s">
        <v>197</v>
      </c>
      <c r="C126" s="43"/>
      <c r="D126" s="32"/>
      <c r="E126" s="32"/>
      <c r="F126" s="32"/>
      <c r="G126" s="32"/>
      <c r="H126" s="32"/>
      <c r="I126" s="44"/>
    </row>
    <row r="127" spans="1:9" ht="8.25" customHeight="1" thickBot="1" x14ac:dyDescent="0.25">
      <c r="A127" s="45"/>
      <c r="B127" s="31"/>
      <c r="C127" s="221"/>
      <c r="D127" s="221"/>
      <c r="E127" s="221"/>
      <c r="F127" s="31"/>
      <c r="G127" s="31"/>
      <c r="H127" s="31"/>
      <c r="I127" s="46"/>
    </row>
    <row r="128" spans="1:9" ht="15.95" customHeight="1" x14ac:dyDescent="0.25">
      <c r="A128" s="224" t="s">
        <v>194</v>
      </c>
      <c r="B128" s="225"/>
      <c r="C128" s="225"/>
      <c r="D128" s="225"/>
      <c r="E128" s="225"/>
      <c r="F128" s="225"/>
      <c r="G128" s="225"/>
      <c r="H128" s="225"/>
      <c r="I128" s="226"/>
    </row>
    <row r="129" spans="1:9" ht="15.95" customHeight="1" thickBot="1" x14ac:dyDescent="0.3">
      <c r="A129" s="212" t="s">
        <v>134</v>
      </c>
      <c r="B129" s="209"/>
      <c r="C129" s="209"/>
      <c r="D129" s="47"/>
      <c r="E129" s="47"/>
      <c r="F129" s="222" t="s">
        <v>137</v>
      </c>
      <c r="G129" s="222"/>
      <c r="H129" s="222"/>
      <c r="I129" s="48"/>
    </row>
    <row r="130" spans="1:9" ht="15.95" customHeight="1" x14ac:dyDescent="0.2">
      <c r="A130" s="49"/>
      <c r="B130" s="43"/>
      <c r="C130" s="43"/>
      <c r="D130" s="43"/>
      <c r="E130" s="43"/>
      <c r="F130" s="43"/>
      <c r="G130" s="43"/>
      <c r="H130" s="43"/>
      <c r="I130" s="50"/>
    </row>
    <row r="131" spans="1:9" ht="15.95" customHeight="1" thickBot="1" x14ac:dyDescent="0.25">
      <c r="A131" s="212" t="s">
        <v>135</v>
      </c>
      <c r="B131" s="209"/>
      <c r="C131" s="209"/>
      <c r="D131" s="43"/>
      <c r="E131" s="43"/>
      <c r="F131" s="209" t="s">
        <v>38</v>
      </c>
      <c r="G131" s="209"/>
      <c r="H131" s="209"/>
      <c r="I131" s="50"/>
    </row>
    <row r="132" spans="1:9" ht="15.95" customHeight="1" x14ac:dyDescent="0.2">
      <c r="A132" s="49"/>
      <c r="B132" s="43"/>
      <c r="C132" s="43"/>
      <c r="D132" s="43"/>
      <c r="E132" s="43"/>
      <c r="F132" s="43"/>
      <c r="G132" s="43"/>
      <c r="H132" s="43"/>
      <c r="I132" s="50"/>
    </row>
    <row r="133" spans="1:9" ht="15.95" customHeight="1" thickBot="1" x14ac:dyDescent="0.25">
      <c r="A133" s="212" t="s">
        <v>136</v>
      </c>
      <c r="B133" s="209"/>
      <c r="C133" s="209"/>
      <c r="D133" s="43"/>
      <c r="E133" s="43"/>
      <c r="F133" s="209" t="s">
        <v>38</v>
      </c>
      <c r="G133" s="209"/>
      <c r="H133" s="209"/>
      <c r="I133" s="50"/>
    </row>
    <row r="134" spans="1:9" ht="18" customHeight="1" thickBot="1" x14ac:dyDescent="0.25">
      <c r="A134" s="51"/>
      <c r="B134" s="52"/>
      <c r="C134" s="52"/>
      <c r="D134" s="52"/>
      <c r="E134" s="52"/>
      <c r="F134" s="52"/>
      <c r="G134" s="52"/>
      <c r="H134" s="52"/>
      <c r="I134" s="53"/>
    </row>
    <row r="135" spans="1:9" x14ac:dyDescent="0.2">
      <c r="A135"/>
      <c r="B135"/>
      <c r="C135"/>
      <c r="D135"/>
      <c r="E135"/>
      <c r="F135"/>
      <c r="G135"/>
      <c r="H135"/>
      <c r="I135"/>
    </row>
    <row r="136" spans="1:9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</sheetData>
  <sheetProtection algorithmName="SHA-512" hashValue="0iX/FVsGyiaB/aqk370XDTGDneqthnA5I25vVsRtpL5ysHkO+PR8XFJf50l5BtcXwMpeXKDaziITbRKh/f/aWQ==" saltValue="NqcLpQFTAj1yJkE/OL4ccQ==" spinCount="100000" sheet="1" formatColumns="0" formatRows="0" selectLockedCells="1"/>
  <mergeCells count="65">
    <mergeCell ref="A133:C133"/>
    <mergeCell ref="F133:H133"/>
    <mergeCell ref="A129:C129"/>
    <mergeCell ref="F129:H129"/>
    <mergeCell ref="C127:E127"/>
    <mergeCell ref="A118:F118"/>
    <mergeCell ref="A120:I120"/>
    <mergeCell ref="A128:I128"/>
    <mergeCell ref="A131:C131"/>
    <mergeCell ref="F131:H131"/>
    <mergeCell ref="H121:I121"/>
    <mergeCell ref="B95:C95"/>
    <mergeCell ref="A99:E101"/>
    <mergeCell ref="D73:E73"/>
    <mergeCell ref="A115:C115"/>
    <mergeCell ref="A116:C116"/>
    <mergeCell ref="A109:C109"/>
    <mergeCell ref="A110:C110"/>
    <mergeCell ref="A111:C111"/>
    <mergeCell ref="A112:C112"/>
    <mergeCell ref="A113:C113"/>
    <mergeCell ref="D74:E74"/>
    <mergeCell ref="D75:E75"/>
    <mergeCell ref="D76:E76"/>
    <mergeCell ref="D87:E87"/>
    <mergeCell ref="D77:E77"/>
    <mergeCell ref="D78:E78"/>
    <mergeCell ref="A1:I1"/>
    <mergeCell ref="C3:I3"/>
    <mergeCell ref="C4:D4"/>
    <mergeCell ref="G8:I8"/>
    <mergeCell ref="C5:D5"/>
    <mergeCell ref="A3:B3"/>
    <mergeCell ref="C7:I7"/>
    <mergeCell ref="D8:F8"/>
    <mergeCell ref="D72:E72"/>
    <mergeCell ref="E4:F5"/>
    <mergeCell ref="A2:I2"/>
    <mergeCell ref="A4:B4"/>
    <mergeCell ref="A5:B5"/>
    <mergeCell ref="H69:I69"/>
    <mergeCell ref="A64:I64"/>
    <mergeCell ref="A68:I68"/>
    <mergeCell ref="A63:G63"/>
    <mergeCell ref="A65:I65"/>
    <mergeCell ref="G4:G5"/>
    <mergeCell ref="A6:D6"/>
    <mergeCell ref="F6:H6"/>
    <mergeCell ref="D71:E71"/>
    <mergeCell ref="D69:E69"/>
    <mergeCell ref="A7:A9"/>
    <mergeCell ref="B79:C79"/>
    <mergeCell ref="D79:E79"/>
    <mergeCell ref="B80:C80"/>
    <mergeCell ref="D80:E80"/>
    <mergeCell ref="D88:E88"/>
    <mergeCell ref="D81:E81"/>
    <mergeCell ref="D82:E82"/>
    <mergeCell ref="D89:E89"/>
    <mergeCell ref="D90:E90"/>
    <mergeCell ref="D91:E91"/>
    <mergeCell ref="D83:E83"/>
    <mergeCell ref="D84:E84"/>
    <mergeCell ref="D85:E85"/>
    <mergeCell ref="D86:E86"/>
  </mergeCells>
  <phoneticPr fontId="16" type="noConversion"/>
  <conditionalFormatting sqref="F11:F15 I11:I15 F18 I18 F20 I20 F23:F26 I23:I26 L27:L28 F28:F39 I28:I39 F43:F45 I43:I45 F50:F55 I50:I55 F59 I59">
    <cfRule type="cellIs" dxfId="3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 alignWithMargins="0">
    <oddHeader>&amp;L&amp;"Calibri,Bold"&amp;12Transition Quality Assurance System (TQAS)</oddHeader>
    <oddFooter>&amp;C&amp;G&amp;R&amp;"Calibri,Bold"&amp;11
TQAS-8c-F19/LTI Monthly Claim Form/MSLETB/V1.1</oddFooter>
  </headerFooter>
  <rowBreaks count="1" manualBreakCount="1">
    <brk id="67" max="8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147"/>
  <sheetViews>
    <sheetView tabSelected="1" zoomScaleNormal="100" workbookViewId="0">
      <selection activeCell="C3" sqref="C3:I3"/>
    </sheetView>
  </sheetViews>
  <sheetFormatPr defaultRowHeight="12.75" x14ac:dyDescent="0.2"/>
  <cols>
    <col min="1" max="1" width="40.7109375" style="55" customWidth="1"/>
    <col min="2" max="2" width="7.5703125" style="55" customWidth="1"/>
    <col min="3" max="9" width="13.7109375" style="55" customWidth="1"/>
    <col min="10" max="11" width="9.140625" style="55"/>
    <col min="12" max="12" width="14.7109375" style="55" bestFit="1" customWidth="1"/>
    <col min="13" max="15" width="9.140625" style="55"/>
    <col min="16" max="16" width="14" style="55" customWidth="1"/>
    <col min="17" max="17" width="9.140625" style="55"/>
    <col min="18" max="18" width="37" style="55" customWidth="1"/>
    <col min="19" max="16384" width="9.140625" style="55"/>
  </cols>
  <sheetData>
    <row r="1" spans="1:18" ht="20.100000000000001" customHeight="1" x14ac:dyDescent="0.2">
      <c r="A1" s="252" t="s">
        <v>129</v>
      </c>
      <c r="B1" s="252"/>
      <c r="C1" s="252"/>
      <c r="D1" s="252"/>
      <c r="E1" s="252"/>
      <c r="F1" s="252"/>
      <c r="G1" s="252"/>
      <c r="H1" s="252"/>
      <c r="I1" s="252"/>
      <c r="P1" s="56" t="s">
        <v>139</v>
      </c>
      <c r="R1" s="57" t="s">
        <v>151</v>
      </c>
    </row>
    <row r="2" spans="1:18" ht="20.100000000000001" customHeight="1" x14ac:dyDescent="0.2">
      <c r="A2" s="268" t="s">
        <v>130</v>
      </c>
      <c r="B2" s="268"/>
      <c r="C2" s="268"/>
      <c r="D2" s="268"/>
      <c r="E2" s="268"/>
      <c r="F2" s="268"/>
      <c r="G2" s="268"/>
      <c r="H2" s="268"/>
      <c r="I2" s="268"/>
      <c r="P2" s="56" t="s">
        <v>59</v>
      </c>
      <c r="R2" s="57" t="s">
        <v>152</v>
      </c>
    </row>
    <row r="3" spans="1:18" ht="15.95" customHeight="1" x14ac:dyDescent="0.25">
      <c r="A3" s="235" t="s">
        <v>99</v>
      </c>
      <c r="B3" s="235"/>
      <c r="C3" s="281"/>
      <c r="D3" s="282"/>
      <c r="E3" s="282"/>
      <c r="F3" s="282"/>
      <c r="G3" s="282"/>
      <c r="H3" s="282"/>
      <c r="I3" s="283"/>
      <c r="P3" s="56" t="s">
        <v>60</v>
      </c>
      <c r="R3" s="57" t="s">
        <v>153</v>
      </c>
    </row>
    <row r="4" spans="1:18" ht="15.75" customHeight="1" x14ac:dyDescent="0.25">
      <c r="A4" s="235" t="s">
        <v>0</v>
      </c>
      <c r="B4" s="235"/>
      <c r="C4" s="284" t="str">
        <f>CHOOSE(MONTH(C6),"January","February","March","April","May", "June", "July","August","September","October","November","December")</f>
        <v>January</v>
      </c>
      <c r="D4" s="285"/>
      <c r="E4" s="288" t="s">
        <v>170</v>
      </c>
      <c r="F4" s="289"/>
      <c r="G4" s="266">
        <f>Data!B2</f>
        <v>4</v>
      </c>
      <c r="H4" s="20" t="s">
        <v>1</v>
      </c>
      <c r="I4" s="17"/>
      <c r="P4" s="56" t="s">
        <v>61</v>
      </c>
      <c r="R4" s="58"/>
    </row>
    <row r="5" spans="1:18" ht="15.95" customHeight="1" x14ac:dyDescent="0.25">
      <c r="A5" s="235" t="s">
        <v>141</v>
      </c>
      <c r="B5" s="235"/>
      <c r="C5" s="286">
        <v>0</v>
      </c>
      <c r="D5" s="287"/>
      <c r="E5" s="290"/>
      <c r="F5" s="291"/>
      <c r="G5" s="266"/>
      <c r="H5" s="20" t="s">
        <v>2</v>
      </c>
      <c r="I5" s="6"/>
      <c r="P5" s="56" t="s">
        <v>62</v>
      </c>
      <c r="R5" s="59"/>
    </row>
    <row r="6" spans="1:18" ht="15.95" customHeight="1" x14ac:dyDescent="0.2">
      <c r="A6" s="294" t="s">
        <v>181</v>
      </c>
      <c r="B6" s="294"/>
      <c r="C6" s="18">
        <v>44927</v>
      </c>
      <c r="D6" s="294" t="s">
        <v>182</v>
      </c>
      <c r="E6" s="294"/>
      <c r="F6" s="19">
        <v>45291</v>
      </c>
      <c r="G6" s="293" t="s">
        <v>183</v>
      </c>
      <c r="H6" s="293"/>
      <c r="I6" s="207">
        <f>ROUND((NETWORKDAYS(C6,F6)/5),0)</f>
        <v>52</v>
      </c>
      <c r="P6" s="56" t="s">
        <v>63</v>
      </c>
    </row>
    <row r="7" spans="1:18" ht="15.95" customHeight="1" x14ac:dyDescent="0.25">
      <c r="A7" s="250" t="s">
        <v>3</v>
      </c>
      <c r="B7" s="67"/>
      <c r="C7" s="295" t="s">
        <v>4</v>
      </c>
      <c r="D7" s="296"/>
      <c r="E7" s="296"/>
      <c r="F7" s="296"/>
      <c r="G7" s="296"/>
      <c r="H7" s="296"/>
      <c r="I7" s="297"/>
      <c r="P7" s="56" t="s">
        <v>64</v>
      </c>
    </row>
    <row r="8" spans="1:18" ht="15.75" customHeight="1" x14ac:dyDescent="0.25">
      <c r="A8" s="251"/>
      <c r="B8" s="68"/>
      <c r="C8" s="69"/>
      <c r="D8" s="256" t="s">
        <v>5</v>
      </c>
      <c r="E8" s="257"/>
      <c r="F8" s="258"/>
      <c r="G8" s="256" t="s">
        <v>6</v>
      </c>
      <c r="H8" s="257"/>
      <c r="I8" s="258"/>
      <c r="P8" s="56" t="s">
        <v>65</v>
      </c>
    </row>
    <row r="9" spans="1:18" ht="30.75" thickBot="1" x14ac:dyDescent="0.25">
      <c r="A9" s="251"/>
      <c r="B9" s="70" t="s">
        <v>74</v>
      </c>
      <c r="C9" s="71" t="s">
        <v>169</v>
      </c>
      <c r="D9" s="71" t="s">
        <v>7</v>
      </c>
      <c r="E9" s="71" t="s">
        <v>8</v>
      </c>
      <c r="F9" s="71" t="s">
        <v>9</v>
      </c>
      <c r="G9" s="71" t="s">
        <v>7</v>
      </c>
      <c r="H9" s="71" t="s">
        <v>8</v>
      </c>
      <c r="I9" s="71" t="s">
        <v>9</v>
      </c>
      <c r="P9" s="56" t="s">
        <v>66</v>
      </c>
    </row>
    <row r="10" spans="1:18" ht="15.95" customHeight="1" x14ac:dyDescent="0.25">
      <c r="A10" s="72" t="s">
        <v>44</v>
      </c>
      <c r="B10" s="73"/>
      <c r="C10" s="74"/>
      <c r="D10" s="74"/>
      <c r="E10" s="74"/>
      <c r="F10" s="74"/>
      <c r="G10" s="74"/>
      <c r="H10" s="74"/>
      <c r="I10" s="75"/>
      <c r="P10" s="56" t="s">
        <v>67</v>
      </c>
    </row>
    <row r="11" spans="1:18" ht="15.95" customHeight="1" x14ac:dyDescent="0.2">
      <c r="A11" s="76" t="s">
        <v>100</v>
      </c>
      <c r="B11" s="77">
        <v>4141</v>
      </c>
      <c r="C11" s="7">
        <v>0</v>
      </c>
      <c r="D11" s="8">
        <f>ROUND(C11/$I$6,2)*$G$4</f>
        <v>0</v>
      </c>
      <c r="E11" s="7">
        <v>0</v>
      </c>
      <c r="F11" s="8">
        <f>E11-D11</f>
        <v>0</v>
      </c>
      <c r="G11" s="8">
        <f t="shared" ref="G11:H14" si="0">D11</f>
        <v>0</v>
      </c>
      <c r="H11" s="8">
        <f t="shared" si="0"/>
        <v>0</v>
      </c>
      <c r="I11" s="117">
        <f>H11-G11</f>
        <v>0</v>
      </c>
      <c r="P11" s="56" t="s">
        <v>68</v>
      </c>
    </row>
    <row r="12" spans="1:18" ht="15.95" customHeight="1" x14ac:dyDescent="0.2">
      <c r="A12" s="76" t="s">
        <v>101</v>
      </c>
      <c r="B12" s="77">
        <v>4140</v>
      </c>
      <c r="C12" s="7">
        <v>0</v>
      </c>
      <c r="D12" s="8">
        <f>ROUND(C12/$I$6,2)*$G$4</f>
        <v>0</v>
      </c>
      <c r="E12" s="7">
        <v>0</v>
      </c>
      <c r="F12" s="8">
        <f>E12-D12</f>
        <v>0</v>
      </c>
      <c r="G12" s="8">
        <f t="shared" si="0"/>
        <v>0</v>
      </c>
      <c r="H12" s="8">
        <f t="shared" si="0"/>
        <v>0</v>
      </c>
      <c r="I12" s="117">
        <f>H12-G12</f>
        <v>0</v>
      </c>
      <c r="P12" s="56" t="s">
        <v>69</v>
      </c>
    </row>
    <row r="13" spans="1:18" ht="15.95" customHeight="1" x14ac:dyDescent="0.2">
      <c r="A13" s="76" t="s">
        <v>110</v>
      </c>
      <c r="B13" s="77">
        <v>4141</v>
      </c>
      <c r="C13" s="7">
        <v>0</v>
      </c>
      <c r="D13" s="8">
        <f>ROUND(C13/$I$6,2)*$G$4</f>
        <v>0</v>
      </c>
      <c r="E13" s="7">
        <v>0</v>
      </c>
      <c r="F13" s="8">
        <f>E13-D13</f>
        <v>0</v>
      </c>
      <c r="G13" s="8">
        <f t="shared" si="0"/>
        <v>0</v>
      </c>
      <c r="H13" s="8">
        <f t="shared" si="0"/>
        <v>0</v>
      </c>
      <c r="I13" s="117">
        <f>H13-G13</f>
        <v>0</v>
      </c>
      <c r="P13" s="56" t="s">
        <v>70</v>
      </c>
    </row>
    <row r="14" spans="1:18" ht="15.95" customHeight="1" x14ac:dyDescent="0.2">
      <c r="A14" s="76" t="s">
        <v>111</v>
      </c>
      <c r="B14" s="77">
        <v>4140</v>
      </c>
      <c r="C14" s="7">
        <v>0</v>
      </c>
      <c r="D14" s="8">
        <f>ROUND(C14/$I$6,2)*$G$4</f>
        <v>0</v>
      </c>
      <c r="E14" s="7">
        <v>0</v>
      </c>
      <c r="F14" s="8">
        <f>E14-D14</f>
        <v>0</v>
      </c>
      <c r="G14" s="8">
        <f t="shared" si="0"/>
        <v>0</v>
      </c>
      <c r="H14" s="8">
        <f t="shared" si="0"/>
        <v>0</v>
      </c>
      <c r="I14" s="117">
        <f>H14-G14</f>
        <v>0</v>
      </c>
    </row>
    <row r="15" spans="1:18" ht="15.95" customHeight="1" x14ac:dyDescent="0.2">
      <c r="A15" s="78" t="s">
        <v>41</v>
      </c>
      <c r="B15" s="79"/>
      <c r="C15" s="104">
        <f t="shared" ref="C15:I15" si="1">SUM(C11:C14)</f>
        <v>0</v>
      </c>
      <c r="D15" s="104">
        <f t="shared" si="1"/>
        <v>0</v>
      </c>
      <c r="E15" s="104">
        <f t="shared" si="1"/>
        <v>0</v>
      </c>
      <c r="F15" s="104">
        <f t="shared" si="1"/>
        <v>0</v>
      </c>
      <c r="G15" s="104">
        <f t="shared" si="1"/>
        <v>0</v>
      </c>
      <c r="H15" s="104">
        <f t="shared" si="1"/>
        <v>0</v>
      </c>
      <c r="I15" s="104">
        <f t="shared" si="1"/>
        <v>0</v>
      </c>
    </row>
    <row r="16" spans="1:18" ht="15.95" customHeight="1" thickBot="1" x14ac:dyDescent="0.25">
      <c r="A16" s="80"/>
      <c r="B16" s="81"/>
      <c r="C16" s="112"/>
      <c r="D16" s="105"/>
      <c r="E16" s="112"/>
      <c r="F16" s="105"/>
      <c r="G16" s="105"/>
      <c r="H16" s="112"/>
      <c r="I16" s="118"/>
    </row>
    <row r="17" spans="1:12" ht="15.95" customHeight="1" x14ac:dyDescent="0.25">
      <c r="A17" s="72" t="s">
        <v>45</v>
      </c>
      <c r="B17" s="82"/>
      <c r="C17" s="119"/>
      <c r="D17" s="106"/>
      <c r="E17" s="119" t="s">
        <v>3</v>
      </c>
      <c r="F17" s="106"/>
      <c r="G17" s="106"/>
      <c r="H17" s="119"/>
      <c r="I17" s="120"/>
    </row>
    <row r="18" spans="1:12" ht="15.95" customHeight="1" x14ac:dyDescent="0.2">
      <c r="A18" s="78" t="s">
        <v>75</v>
      </c>
      <c r="B18" s="79">
        <v>3561</v>
      </c>
      <c r="C18" s="7">
        <v>0</v>
      </c>
      <c r="D18" s="8">
        <f>ROUND(C18/$I$6,2)*$G$4</f>
        <v>0</v>
      </c>
      <c r="E18" s="7">
        <v>0</v>
      </c>
      <c r="F18" s="104">
        <f>E18-D18</f>
        <v>0</v>
      </c>
      <c r="G18" s="104">
        <f>D18</f>
        <v>0</v>
      </c>
      <c r="H18" s="121">
        <f>E18</f>
        <v>0</v>
      </c>
      <c r="I18" s="122">
        <f>H18-G18</f>
        <v>0</v>
      </c>
    </row>
    <row r="19" spans="1:12" ht="15.95" customHeight="1" x14ac:dyDescent="0.2">
      <c r="A19" s="83" t="s">
        <v>76</v>
      </c>
      <c r="B19" s="84"/>
      <c r="C19" s="104"/>
      <c r="D19" s="104"/>
      <c r="E19" s="104"/>
      <c r="F19" s="104"/>
      <c r="G19" s="104"/>
      <c r="H19" s="121"/>
      <c r="I19" s="122"/>
    </row>
    <row r="20" spans="1:12" ht="15.95" customHeight="1" x14ac:dyDescent="0.2">
      <c r="A20" s="78" t="s">
        <v>77</v>
      </c>
      <c r="B20" s="79">
        <v>3561</v>
      </c>
      <c r="C20" s="7">
        <v>0</v>
      </c>
      <c r="D20" s="8">
        <f>ROUND(C20/$I$6,2)*$G$4</f>
        <v>0</v>
      </c>
      <c r="E20" s="7">
        <v>0</v>
      </c>
      <c r="F20" s="104">
        <f>E20-D20</f>
        <v>0</v>
      </c>
      <c r="G20" s="104">
        <f>D20</f>
        <v>0</v>
      </c>
      <c r="H20" s="121">
        <f>E20</f>
        <v>0</v>
      </c>
      <c r="I20" s="122">
        <f>H20-G20</f>
        <v>0</v>
      </c>
    </row>
    <row r="21" spans="1:12" ht="15.95" customHeight="1" thickBot="1" x14ac:dyDescent="0.25">
      <c r="A21" s="85"/>
      <c r="B21" s="81"/>
      <c r="C21" s="134"/>
      <c r="D21" s="107"/>
      <c r="E21" s="134"/>
      <c r="F21" s="107"/>
      <c r="G21" s="107"/>
      <c r="H21" s="112"/>
      <c r="I21" s="118"/>
    </row>
    <row r="22" spans="1:12" ht="15.95" customHeight="1" x14ac:dyDescent="0.25">
      <c r="A22" s="72" t="s">
        <v>47</v>
      </c>
      <c r="B22" s="86"/>
      <c r="C22" s="135"/>
      <c r="D22" s="108"/>
      <c r="E22" s="135" t="s">
        <v>3</v>
      </c>
      <c r="F22" s="108"/>
      <c r="G22" s="108"/>
      <c r="H22" s="119"/>
      <c r="I22" s="120"/>
    </row>
    <row r="23" spans="1:12" ht="30.75" x14ac:dyDescent="0.2">
      <c r="A23" s="87" t="s">
        <v>56</v>
      </c>
      <c r="B23" s="88">
        <v>4151</v>
      </c>
      <c r="C23" s="7">
        <v>0</v>
      </c>
      <c r="D23" s="8">
        <f>ROUND(C23/$I$6,2)*$G$4</f>
        <v>0</v>
      </c>
      <c r="E23" s="7">
        <v>0</v>
      </c>
      <c r="F23" s="123">
        <f>E23-D23</f>
        <v>0</v>
      </c>
      <c r="G23" s="123">
        <f t="shared" ref="G23:H26" si="2">D23</f>
        <v>0</v>
      </c>
      <c r="H23" s="124">
        <f t="shared" si="2"/>
        <v>0</v>
      </c>
      <c r="I23" s="125">
        <f>H23-G23</f>
        <v>0</v>
      </c>
    </row>
    <row r="24" spans="1:12" ht="15.95" customHeight="1" x14ac:dyDescent="0.2">
      <c r="A24" s="78" t="s">
        <v>10</v>
      </c>
      <c r="B24" s="79">
        <v>3580</v>
      </c>
      <c r="C24" s="7">
        <v>0</v>
      </c>
      <c r="D24" s="8">
        <f>ROUND(C24/$I$6,2)*$G$4</f>
        <v>0</v>
      </c>
      <c r="E24" s="7">
        <v>0</v>
      </c>
      <c r="F24" s="123">
        <f>E24-D24</f>
        <v>0</v>
      </c>
      <c r="G24" s="123">
        <f t="shared" si="2"/>
        <v>0</v>
      </c>
      <c r="H24" s="124">
        <f t="shared" si="2"/>
        <v>0</v>
      </c>
      <c r="I24" s="125">
        <f>H24-G24</f>
        <v>0</v>
      </c>
    </row>
    <row r="25" spans="1:12" ht="15.95" customHeight="1" x14ac:dyDescent="0.25">
      <c r="A25" s="89" t="s">
        <v>190</v>
      </c>
      <c r="B25" s="79"/>
      <c r="C25" s="7"/>
      <c r="D25" s="8"/>
      <c r="E25" s="7"/>
      <c r="F25" s="123"/>
      <c r="G25" s="123"/>
      <c r="H25" s="124"/>
      <c r="I25" s="125"/>
    </row>
    <row r="26" spans="1:12" ht="15.95" customHeight="1" x14ac:dyDescent="0.2">
      <c r="A26" s="78" t="s">
        <v>138</v>
      </c>
      <c r="B26" s="79">
        <v>3570</v>
      </c>
      <c r="C26" s="7">
        <v>0</v>
      </c>
      <c r="D26" s="8">
        <f>ROUND(C26/$I$6,2)*$G$4</f>
        <v>0</v>
      </c>
      <c r="E26" s="7">
        <v>0</v>
      </c>
      <c r="F26" s="123">
        <f>E26-D26</f>
        <v>0</v>
      </c>
      <c r="G26" s="123">
        <f t="shared" si="2"/>
        <v>0</v>
      </c>
      <c r="H26" s="124">
        <f t="shared" si="2"/>
        <v>0</v>
      </c>
      <c r="I26" s="125">
        <f>H26-G26</f>
        <v>0</v>
      </c>
    </row>
    <row r="27" spans="1:12" ht="15.95" customHeight="1" x14ac:dyDescent="0.25">
      <c r="A27" s="89" t="s">
        <v>48</v>
      </c>
      <c r="B27" s="79"/>
      <c r="C27" s="109"/>
      <c r="D27" s="109"/>
      <c r="E27" s="109"/>
      <c r="F27" s="109"/>
      <c r="G27" s="109"/>
      <c r="H27" s="109"/>
      <c r="I27" s="126"/>
    </row>
    <row r="28" spans="1:12" ht="15.95" customHeight="1" x14ac:dyDescent="0.2">
      <c r="A28" s="90" t="s">
        <v>102</v>
      </c>
      <c r="B28" s="77">
        <v>4152</v>
      </c>
      <c r="C28" s="7">
        <v>0</v>
      </c>
      <c r="D28" s="8">
        <f t="shared" ref="D28:D39" si="3">ROUND(C28/$I$6,2)*$G$4</f>
        <v>0</v>
      </c>
      <c r="E28" s="7">
        <v>0</v>
      </c>
      <c r="F28" s="8">
        <f>E28-D28</f>
        <v>0</v>
      </c>
      <c r="G28" s="8">
        <f t="shared" ref="G28:G39" si="4">D28</f>
        <v>0</v>
      </c>
      <c r="H28" s="8">
        <f>E28</f>
        <v>0</v>
      </c>
      <c r="I28" s="117">
        <f>H28-G28</f>
        <v>0</v>
      </c>
    </row>
    <row r="29" spans="1:12" ht="15.95" customHeight="1" x14ac:dyDescent="0.2">
      <c r="A29" s="90" t="s">
        <v>52</v>
      </c>
      <c r="B29" s="77">
        <v>4152</v>
      </c>
      <c r="C29" s="7">
        <v>0</v>
      </c>
      <c r="D29" s="8">
        <f t="shared" si="3"/>
        <v>0</v>
      </c>
      <c r="E29" s="7">
        <v>0</v>
      </c>
      <c r="F29" s="8">
        <f t="shared" ref="F29:F39" si="5">E29-D29</f>
        <v>0</v>
      </c>
      <c r="G29" s="8">
        <f t="shared" si="4"/>
        <v>0</v>
      </c>
      <c r="H29" s="8">
        <f>E29</f>
        <v>0</v>
      </c>
      <c r="I29" s="117">
        <f t="shared" ref="I29:I39" si="6">H29-G29</f>
        <v>0</v>
      </c>
    </row>
    <row r="30" spans="1:12" ht="15.95" customHeight="1" x14ac:dyDescent="0.2">
      <c r="A30" s="90" t="s">
        <v>54</v>
      </c>
      <c r="B30" s="77">
        <v>4152</v>
      </c>
      <c r="C30" s="7">
        <v>0</v>
      </c>
      <c r="D30" s="8">
        <f t="shared" si="3"/>
        <v>0</v>
      </c>
      <c r="E30" s="7">
        <v>0</v>
      </c>
      <c r="F30" s="8">
        <f t="shared" si="5"/>
        <v>0</v>
      </c>
      <c r="G30" s="8">
        <f t="shared" si="4"/>
        <v>0</v>
      </c>
      <c r="H30" s="8">
        <f t="shared" ref="H30:H39" si="7">E30</f>
        <v>0</v>
      </c>
      <c r="I30" s="117">
        <f t="shared" si="6"/>
        <v>0</v>
      </c>
    </row>
    <row r="31" spans="1:12" ht="15.95" customHeight="1" x14ac:dyDescent="0.2">
      <c r="A31" s="90" t="s">
        <v>46</v>
      </c>
      <c r="B31" s="77">
        <v>4152</v>
      </c>
      <c r="C31" s="7">
        <v>0</v>
      </c>
      <c r="D31" s="8">
        <f t="shared" si="3"/>
        <v>0</v>
      </c>
      <c r="E31" s="7">
        <v>0</v>
      </c>
      <c r="F31" s="8">
        <f t="shared" si="5"/>
        <v>0</v>
      </c>
      <c r="G31" s="8">
        <f t="shared" si="4"/>
        <v>0</v>
      </c>
      <c r="H31" s="8">
        <f t="shared" si="7"/>
        <v>0</v>
      </c>
      <c r="I31" s="117">
        <f t="shared" si="6"/>
        <v>0</v>
      </c>
    </row>
    <row r="32" spans="1:12" ht="15.95" customHeight="1" x14ac:dyDescent="0.2">
      <c r="A32" s="90" t="s">
        <v>11</v>
      </c>
      <c r="B32" s="77">
        <v>4152</v>
      </c>
      <c r="C32" s="7">
        <v>0</v>
      </c>
      <c r="D32" s="8">
        <f t="shared" si="3"/>
        <v>0</v>
      </c>
      <c r="E32" s="7">
        <v>0</v>
      </c>
      <c r="F32" s="8">
        <f t="shared" si="5"/>
        <v>0</v>
      </c>
      <c r="G32" s="8">
        <f t="shared" si="4"/>
        <v>0</v>
      </c>
      <c r="H32" s="8">
        <f t="shared" si="7"/>
        <v>0</v>
      </c>
      <c r="I32" s="117">
        <f t="shared" si="6"/>
        <v>0</v>
      </c>
      <c r="L32" s="55" t="s">
        <v>3</v>
      </c>
    </row>
    <row r="33" spans="1:12" ht="15.95" customHeight="1" x14ac:dyDescent="0.2">
      <c r="A33" s="90" t="s">
        <v>12</v>
      </c>
      <c r="B33" s="77">
        <v>4152</v>
      </c>
      <c r="C33" s="7">
        <v>0</v>
      </c>
      <c r="D33" s="8">
        <f t="shared" si="3"/>
        <v>0</v>
      </c>
      <c r="E33" s="7">
        <v>0</v>
      </c>
      <c r="F33" s="8">
        <f t="shared" si="5"/>
        <v>0</v>
      </c>
      <c r="G33" s="8">
        <f t="shared" si="4"/>
        <v>0</v>
      </c>
      <c r="H33" s="8">
        <f t="shared" si="7"/>
        <v>0</v>
      </c>
      <c r="I33" s="117">
        <f t="shared" si="6"/>
        <v>0</v>
      </c>
    </row>
    <row r="34" spans="1:12" ht="15.95" customHeight="1" x14ac:dyDescent="0.2">
      <c r="A34" s="90" t="s">
        <v>13</v>
      </c>
      <c r="B34" s="77">
        <v>4152</v>
      </c>
      <c r="C34" s="7">
        <v>0</v>
      </c>
      <c r="D34" s="8">
        <f t="shared" si="3"/>
        <v>0</v>
      </c>
      <c r="E34" s="7">
        <v>0</v>
      </c>
      <c r="F34" s="8">
        <f t="shared" si="5"/>
        <v>0</v>
      </c>
      <c r="G34" s="8">
        <f t="shared" si="4"/>
        <v>0</v>
      </c>
      <c r="H34" s="8">
        <f t="shared" si="7"/>
        <v>0</v>
      </c>
      <c r="I34" s="117">
        <f t="shared" si="6"/>
        <v>0</v>
      </c>
    </row>
    <row r="35" spans="1:12" ht="15.95" customHeight="1" x14ac:dyDescent="0.2">
      <c r="A35" s="90" t="s">
        <v>14</v>
      </c>
      <c r="B35" s="77">
        <v>4152</v>
      </c>
      <c r="C35" s="7">
        <v>0</v>
      </c>
      <c r="D35" s="8">
        <f t="shared" si="3"/>
        <v>0</v>
      </c>
      <c r="E35" s="7">
        <v>0</v>
      </c>
      <c r="F35" s="8">
        <f t="shared" si="5"/>
        <v>0</v>
      </c>
      <c r="G35" s="8">
        <f t="shared" si="4"/>
        <v>0</v>
      </c>
      <c r="H35" s="8">
        <f t="shared" si="7"/>
        <v>0</v>
      </c>
      <c r="I35" s="117">
        <f t="shared" si="6"/>
        <v>0</v>
      </c>
    </row>
    <row r="36" spans="1:12" ht="15.95" customHeight="1" x14ac:dyDescent="0.2">
      <c r="A36" s="90" t="s">
        <v>15</v>
      </c>
      <c r="B36" s="77">
        <v>4152</v>
      </c>
      <c r="C36" s="7">
        <v>0</v>
      </c>
      <c r="D36" s="8">
        <f t="shared" si="3"/>
        <v>0</v>
      </c>
      <c r="E36" s="7">
        <v>0</v>
      </c>
      <c r="F36" s="8">
        <f t="shared" si="5"/>
        <v>0</v>
      </c>
      <c r="G36" s="8">
        <f t="shared" si="4"/>
        <v>0</v>
      </c>
      <c r="H36" s="8">
        <f t="shared" si="7"/>
        <v>0</v>
      </c>
      <c r="I36" s="117">
        <f t="shared" si="6"/>
        <v>0</v>
      </c>
    </row>
    <row r="37" spans="1:12" ht="15.95" customHeight="1" x14ac:dyDescent="0.25">
      <c r="A37" s="90" t="s">
        <v>93</v>
      </c>
      <c r="B37" s="77">
        <v>4152</v>
      </c>
      <c r="C37" s="7">
        <v>0</v>
      </c>
      <c r="D37" s="8">
        <f t="shared" si="3"/>
        <v>0</v>
      </c>
      <c r="E37" s="7">
        <v>0</v>
      </c>
      <c r="F37" s="8">
        <f t="shared" si="5"/>
        <v>0</v>
      </c>
      <c r="G37" s="8">
        <f t="shared" si="4"/>
        <v>0</v>
      </c>
      <c r="H37" s="8">
        <f t="shared" si="7"/>
        <v>0</v>
      </c>
      <c r="I37" s="117">
        <f t="shared" si="6"/>
        <v>0</v>
      </c>
    </row>
    <row r="38" spans="1:12" ht="15.95" customHeight="1" x14ac:dyDescent="0.25">
      <c r="A38" s="90" t="s">
        <v>94</v>
      </c>
      <c r="B38" s="77">
        <v>4152</v>
      </c>
      <c r="C38" s="7">
        <v>0</v>
      </c>
      <c r="D38" s="8">
        <f t="shared" si="3"/>
        <v>0</v>
      </c>
      <c r="E38" s="7">
        <v>0</v>
      </c>
      <c r="F38" s="8">
        <f t="shared" si="5"/>
        <v>0</v>
      </c>
      <c r="G38" s="8">
        <f t="shared" si="4"/>
        <v>0</v>
      </c>
      <c r="H38" s="8">
        <f t="shared" si="7"/>
        <v>0</v>
      </c>
      <c r="I38" s="117">
        <f t="shared" si="6"/>
        <v>0</v>
      </c>
    </row>
    <row r="39" spans="1:12" ht="15.95" customHeight="1" x14ac:dyDescent="0.2">
      <c r="A39" s="76" t="s">
        <v>16</v>
      </c>
      <c r="B39" s="77">
        <v>4152</v>
      </c>
      <c r="C39" s="7">
        <v>0</v>
      </c>
      <c r="D39" s="8">
        <f t="shared" si="3"/>
        <v>0</v>
      </c>
      <c r="E39" s="7">
        <v>0</v>
      </c>
      <c r="F39" s="8">
        <f t="shared" si="5"/>
        <v>0</v>
      </c>
      <c r="G39" s="8">
        <f t="shared" si="4"/>
        <v>0</v>
      </c>
      <c r="H39" s="8">
        <f t="shared" si="7"/>
        <v>0</v>
      </c>
      <c r="I39" s="117">
        <f t="shared" si="6"/>
        <v>0</v>
      </c>
    </row>
    <row r="40" spans="1:12" ht="15.95" customHeight="1" x14ac:dyDescent="0.2">
      <c r="A40" s="78" t="s">
        <v>49</v>
      </c>
      <c r="B40" s="79">
        <v>4152</v>
      </c>
      <c r="C40" s="110">
        <f t="shared" ref="C40:I40" si="8">SUM(C28:C39)</f>
        <v>0</v>
      </c>
      <c r="D40" s="110">
        <f t="shared" si="8"/>
        <v>0</v>
      </c>
      <c r="E40" s="110">
        <f t="shared" si="8"/>
        <v>0</v>
      </c>
      <c r="F40" s="110">
        <f t="shared" si="8"/>
        <v>0</v>
      </c>
      <c r="G40" s="110">
        <f t="shared" si="8"/>
        <v>0</v>
      </c>
      <c r="H40" s="110">
        <f t="shared" si="8"/>
        <v>0</v>
      </c>
      <c r="I40" s="110">
        <f t="shared" si="8"/>
        <v>0</v>
      </c>
    </row>
    <row r="41" spans="1:12" s="60" customFormat="1" ht="15.95" customHeight="1" x14ac:dyDescent="0.2">
      <c r="A41" s="91"/>
      <c r="B41" s="92"/>
      <c r="C41" s="127"/>
      <c r="D41" s="111"/>
      <c r="E41" s="127"/>
      <c r="F41" s="111"/>
      <c r="G41" s="111"/>
      <c r="H41" s="127"/>
      <c r="I41" s="128"/>
      <c r="L41" s="60" t="s">
        <v>3</v>
      </c>
    </row>
    <row r="42" spans="1:12" ht="15.95" customHeight="1" x14ac:dyDescent="0.25">
      <c r="A42" s="89" t="s">
        <v>17</v>
      </c>
      <c r="B42" s="79"/>
      <c r="C42" s="23"/>
      <c r="D42" s="109"/>
      <c r="E42" s="23"/>
      <c r="F42" s="109"/>
      <c r="G42" s="109"/>
      <c r="H42" s="23"/>
      <c r="I42" s="126"/>
    </row>
    <row r="43" spans="1:12" ht="15.95" customHeight="1" x14ac:dyDescent="0.2">
      <c r="A43" s="76" t="s">
        <v>18</v>
      </c>
      <c r="B43" s="77">
        <v>4155</v>
      </c>
      <c r="C43" s="7">
        <v>0</v>
      </c>
      <c r="D43" s="8">
        <f>ROUND(C43/$I$6,2)*$G$4</f>
        <v>0</v>
      </c>
      <c r="E43" s="7">
        <v>0</v>
      </c>
      <c r="F43" s="8">
        <f>E43-D43</f>
        <v>0</v>
      </c>
      <c r="G43" s="8">
        <f t="shared" ref="G43:H45" si="9">D43</f>
        <v>0</v>
      </c>
      <c r="H43" s="8">
        <f t="shared" si="9"/>
        <v>0</v>
      </c>
      <c r="I43" s="117">
        <f>H43-G43</f>
        <v>0</v>
      </c>
    </row>
    <row r="44" spans="1:12" ht="15.95" customHeight="1" x14ac:dyDescent="0.2">
      <c r="A44" s="90" t="s">
        <v>19</v>
      </c>
      <c r="B44" s="77">
        <v>4155</v>
      </c>
      <c r="C44" s="7">
        <v>0</v>
      </c>
      <c r="D44" s="8">
        <f>ROUND(C44/$I$6,2)*$G$4</f>
        <v>0</v>
      </c>
      <c r="E44" s="7">
        <v>0</v>
      </c>
      <c r="F44" s="8">
        <f>E44-D44</f>
        <v>0</v>
      </c>
      <c r="G44" s="8">
        <f t="shared" si="9"/>
        <v>0</v>
      </c>
      <c r="H44" s="8">
        <f t="shared" si="9"/>
        <v>0</v>
      </c>
      <c r="I44" s="117">
        <f>H44-G44</f>
        <v>0</v>
      </c>
    </row>
    <row r="45" spans="1:12" ht="15.95" customHeight="1" x14ac:dyDescent="0.2">
      <c r="A45" s="90" t="s">
        <v>106</v>
      </c>
      <c r="B45" s="77">
        <v>4155</v>
      </c>
      <c r="C45" s="7">
        <v>0</v>
      </c>
      <c r="D45" s="8">
        <f>ROUND(C45/$I$6,2)*$G$4</f>
        <v>0</v>
      </c>
      <c r="E45" s="7">
        <v>0</v>
      </c>
      <c r="F45" s="8">
        <f>E45-D45</f>
        <v>0</v>
      </c>
      <c r="G45" s="8">
        <f t="shared" si="9"/>
        <v>0</v>
      </c>
      <c r="H45" s="8">
        <f t="shared" si="9"/>
        <v>0</v>
      </c>
      <c r="I45" s="117">
        <f>H45-G45</f>
        <v>0</v>
      </c>
    </row>
    <row r="46" spans="1:12" ht="15.95" customHeight="1" x14ac:dyDescent="0.2">
      <c r="A46" s="78" t="s">
        <v>20</v>
      </c>
      <c r="B46" s="79">
        <v>4155</v>
      </c>
      <c r="C46" s="104">
        <f>SUM(C43:C45)</f>
        <v>0</v>
      </c>
      <c r="D46" s="104">
        <f t="shared" ref="D46:I46" si="10">SUM(D43:D45)</f>
        <v>0</v>
      </c>
      <c r="E46" s="104">
        <f t="shared" si="10"/>
        <v>0</v>
      </c>
      <c r="F46" s="104">
        <f t="shared" si="10"/>
        <v>0</v>
      </c>
      <c r="G46" s="104">
        <f t="shared" si="10"/>
        <v>0</v>
      </c>
      <c r="H46" s="104">
        <f t="shared" si="10"/>
        <v>0</v>
      </c>
      <c r="I46" s="104">
        <f t="shared" si="10"/>
        <v>0</v>
      </c>
      <c r="K46" s="55" t="s">
        <v>3</v>
      </c>
    </row>
    <row r="47" spans="1:12" s="60" customFormat="1" ht="15.95" customHeight="1" x14ac:dyDescent="0.2">
      <c r="A47" s="78" t="s">
        <v>98</v>
      </c>
      <c r="B47" s="92"/>
      <c r="C47" s="104">
        <f>SUM(C46+C40+C26+C24+C23)</f>
        <v>0</v>
      </c>
      <c r="D47" s="104">
        <f t="shared" ref="D47:I47" si="11">SUM(D46+D40+D26+D24+D23)</f>
        <v>0</v>
      </c>
      <c r="E47" s="104">
        <f t="shared" si="11"/>
        <v>0</v>
      </c>
      <c r="F47" s="104">
        <f t="shared" si="11"/>
        <v>0</v>
      </c>
      <c r="G47" s="104">
        <f t="shared" si="11"/>
        <v>0</v>
      </c>
      <c r="H47" s="104">
        <f t="shared" si="11"/>
        <v>0</v>
      </c>
      <c r="I47" s="104">
        <f t="shared" si="11"/>
        <v>0</v>
      </c>
    </row>
    <row r="48" spans="1:12" ht="15.95" customHeight="1" thickBot="1" x14ac:dyDescent="0.25">
      <c r="A48" s="93"/>
      <c r="B48" s="81"/>
      <c r="C48" s="112"/>
      <c r="D48" s="112"/>
      <c r="E48" s="112"/>
      <c r="F48" s="112"/>
      <c r="G48" s="112"/>
      <c r="H48" s="112"/>
      <c r="I48" s="129"/>
    </row>
    <row r="49" spans="1:9" ht="15.95" customHeight="1" x14ac:dyDescent="0.25">
      <c r="A49" s="89" t="s">
        <v>78</v>
      </c>
      <c r="B49" s="77"/>
      <c r="C49" s="23"/>
      <c r="D49" s="109"/>
      <c r="E49" s="23"/>
      <c r="F49" s="109"/>
      <c r="G49" s="109"/>
      <c r="H49" s="23"/>
      <c r="I49" s="126"/>
    </row>
    <row r="50" spans="1:9" ht="15.95" customHeight="1" x14ac:dyDescent="0.2">
      <c r="A50" s="90" t="s">
        <v>79</v>
      </c>
      <c r="B50" s="77">
        <v>3310</v>
      </c>
      <c r="C50" s="7">
        <v>0</v>
      </c>
      <c r="D50" s="8">
        <f t="shared" ref="D50:D55" si="12">ROUND(C50/$I$6,2)*$G$4</f>
        <v>0</v>
      </c>
      <c r="E50" s="7">
        <v>0</v>
      </c>
      <c r="F50" s="8">
        <f t="shared" ref="F50:F55" si="13">E50-D50</f>
        <v>0</v>
      </c>
      <c r="G50" s="8">
        <f t="shared" ref="G50:G57" si="14">D50</f>
        <v>0</v>
      </c>
      <c r="H50" s="8">
        <f t="shared" ref="H50:H55" si="15">E50</f>
        <v>0</v>
      </c>
      <c r="I50" s="117">
        <f t="shared" ref="I50:I55" si="16">H50-G50</f>
        <v>0</v>
      </c>
    </row>
    <row r="51" spans="1:9" ht="15.95" customHeight="1" x14ac:dyDescent="0.2">
      <c r="A51" s="90" t="s">
        <v>80</v>
      </c>
      <c r="B51" s="77">
        <v>3481</v>
      </c>
      <c r="C51" s="7">
        <v>0</v>
      </c>
      <c r="D51" s="8">
        <f t="shared" si="12"/>
        <v>0</v>
      </c>
      <c r="E51" s="7">
        <v>0</v>
      </c>
      <c r="F51" s="8">
        <f t="shared" si="13"/>
        <v>0</v>
      </c>
      <c r="G51" s="8">
        <f t="shared" si="14"/>
        <v>0</v>
      </c>
      <c r="H51" s="8">
        <f t="shared" si="15"/>
        <v>0</v>
      </c>
      <c r="I51" s="117">
        <f t="shared" si="16"/>
        <v>0</v>
      </c>
    </row>
    <row r="52" spans="1:9" ht="15.95" customHeight="1" x14ac:dyDescent="0.2">
      <c r="A52" s="90" t="s">
        <v>81</v>
      </c>
      <c r="B52" s="77">
        <v>3300</v>
      </c>
      <c r="C52" s="7">
        <v>0</v>
      </c>
      <c r="D52" s="8">
        <f t="shared" si="12"/>
        <v>0</v>
      </c>
      <c r="E52" s="7">
        <v>0</v>
      </c>
      <c r="F52" s="8">
        <f t="shared" si="13"/>
        <v>0</v>
      </c>
      <c r="G52" s="8">
        <f t="shared" si="14"/>
        <v>0</v>
      </c>
      <c r="H52" s="8">
        <f t="shared" si="15"/>
        <v>0</v>
      </c>
      <c r="I52" s="117">
        <f t="shared" si="16"/>
        <v>0</v>
      </c>
    </row>
    <row r="53" spans="1:9" ht="15.95" customHeight="1" x14ac:dyDescent="0.2">
      <c r="A53" s="90" t="s">
        <v>82</v>
      </c>
      <c r="B53" s="77">
        <v>4153</v>
      </c>
      <c r="C53" s="7">
        <v>0</v>
      </c>
      <c r="D53" s="8">
        <f t="shared" si="12"/>
        <v>0</v>
      </c>
      <c r="E53" s="7">
        <v>0</v>
      </c>
      <c r="F53" s="8">
        <f t="shared" si="13"/>
        <v>0</v>
      </c>
      <c r="G53" s="8">
        <f t="shared" si="14"/>
        <v>0</v>
      </c>
      <c r="H53" s="8">
        <f t="shared" si="15"/>
        <v>0</v>
      </c>
      <c r="I53" s="117">
        <f t="shared" si="16"/>
        <v>0</v>
      </c>
    </row>
    <row r="54" spans="1:9" ht="15.95" customHeight="1" x14ac:dyDescent="0.2">
      <c r="A54" s="90" t="s">
        <v>95</v>
      </c>
      <c r="B54" s="77">
        <v>4153</v>
      </c>
      <c r="C54" s="7">
        <v>0</v>
      </c>
      <c r="D54" s="8">
        <f t="shared" si="12"/>
        <v>0</v>
      </c>
      <c r="E54" s="7">
        <v>0</v>
      </c>
      <c r="F54" s="8">
        <f t="shared" si="13"/>
        <v>0</v>
      </c>
      <c r="G54" s="8">
        <f t="shared" si="14"/>
        <v>0</v>
      </c>
      <c r="H54" s="8">
        <f t="shared" si="15"/>
        <v>0</v>
      </c>
      <c r="I54" s="117">
        <f t="shared" si="16"/>
        <v>0</v>
      </c>
    </row>
    <row r="55" spans="1:9" ht="15.95" customHeight="1" x14ac:dyDescent="0.2">
      <c r="A55" s="90" t="s">
        <v>114</v>
      </c>
      <c r="B55" s="77">
        <v>4154</v>
      </c>
      <c r="C55" s="7">
        <v>0</v>
      </c>
      <c r="D55" s="8">
        <f t="shared" si="12"/>
        <v>0</v>
      </c>
      <c r="E55" s="7">
        <v>0</v>
      </c>
      <c r="F55" s="8">
        <f t="shared" si="13"/>
        <v>0</v>
      </c>
      <c r="G55" s="8">
        <f t="shared" si="14"/>
        <v>0</v>
      </c>
      <c r="H55" s="8">
        <f t="shared" si="15"/>
        <v>0</v>
      </c>
      <c r="I55" s="117">
        <f t="shared" si="16"/>
        <v>0</v>
      </c>
    </row>
    <row r="56" spans="1:9" ht="15.95" customHeight="1" thickBot="1" x14ac:dyDescent="0.25">
      <c r="A56" s="94" t="s">
        <v>103</v>
      </c>
      <c r="B56" s="95"/>
      <c r="C56" s="104">
        <f>SUM(C50:C55)</f>
        <v>0</v>
      </c>
      <c r="D56" s="104">
        <f t="shared" ref="D56:I56" si="17">SUM(D50:D55)</f>
        <v>0</v>
      </c>
      <c r="E56" s="104">
        <f t="shared" si="17"/>
        <v>0</v>
      </c>
      <c r="F56" s="104">
        <f t="shared" si="17"/>
        <v>0</v>
      </c>
      <c r="G56" s="104">
        <f t="shared" si="17"/>
        <v>0</v>
      </c>
      <c r="H56" s="104">
        <f t="shared" si="17"/>
        <v>0</v>
      </c>
      <c r="I56" s="104">
        <f t="shared" si="17"/>
        <v>0</v>
      </c>
    </row>
    <row r="57" spans="1:9" ht="15.95" customHeight="1" x14ac:dyDescent="0.2">
      <c r="A57" s="96" t="s">
        <v>21</v>
      </c>
      <c r="B57" s="97"/>
      <c r="C57" s="13">
        <v>0</v>
      </c>
      <c r="D57" s="113">
        <f>(C57/$I$6)*$G$4</f>
        <v>0</v>
      </c>
      <c r="E57" s="7">
        <v>0</v>
      </c>
      <c r="F57" s="130">
        <f>E57-D57</f>
        <v>0</v>
      </c>
      <c r="G57" s="113">
        <f t="shared" si="14"/>
        <v>0</v>
      </c>
      <c r="H57" s="130">
        <f>E57</f>
        <v>0</v>
      </c>
      <c r="I57" s="131">
        <f>H57-G57</f>
        <v>0</v>
      </c>
    </row>
    <row r="58" spans="1:9" ht="15.95" customHeight="1" x14ac:dyDescent="0.2">
      <c r="A58" s="90"/>
      <c r="B58" s="98"/>
      <c r="C58" s="23"/>
      <c r="D58" s="109"/>
      <c r="E58" s="23"/>
      <c r="F58" s="109"/>
      <c r="G58" s="109"/>
      <c r="H58" s="23"/>
      <c r="I58" s="126"/>
    </row>
    <row r="59" spans="1:9" ht="15.95" customHeight="1" x14ac:dyDescent="0.2">
      <c r="A59" s="99" t="s">
        <v>22</v>
      </c>
      <c r="B59" s="100"/>
      <c r="C59" s="208">
        <f>(C15+C18+C20+C47+C56)-C57</f>
        <v>0</v>
      </c>
      <c r="D59" s="114">
        <f>(D15+D18+D20+D47+D56)-D57</f>
        <v>0</v>
      </c>
      <c r="E59" s="208">
        <f>(E15+E18+E20+E47+E56)-E57</f>
        <v>0</v>
      </c>
      <c r="F59" s="114">
        <f>E59-D59</f>
        <v>0</v>
      </c>
      <c r="G59" s="114">
        <f>D59</f>
        <v>0</v>
      </c>
      <c r="H59" s="114">
        <f>E59</f>
        <v>0</v>
      </c>
      <c r="I59" s="132">
        <f>H59-G59</f>
        <v>0</v>
      </c>
    </row>
    <row r="60" spans="1:9" ht="15.95" customHeight="1" thickBot="1" x14ac:dyDescent="0.25">
      <c r="A60" s="101"/>
      <c r="B60" s="102"/>
      <c r="C60" s="115"/>
      <c r="D60" s="115"/>
      <c r="E60" s="115"/>
      <c r="F60" s="115"/>
      <c r="G60" s="115"/>
      <c r="H60" s="115"/>
      <c r="I60" s="133"/>
    </row>
    <row r="61" spans="1:9" ht="15.95" customHeight="1" x14ac:dyDescent="0.2">
      <c r="A61" s="100"/>
      <c r="B61" s="100"/>
      <c r="C61" s="116"/>
      <c r="D61" s="116"/>
      <c r="E61" s="116"/>
      <c r="F61" s="116"/>
      <c r="G61" s="116"/>
      <c r="H61" s="116"/>
      <c r="I61" s="116"/>
    </row>
    <row r="62" spans="1:9" ht="15.95" customHeight="1" x14ac:dyDescent="0.2">
      <c r="A62" s="103" t="s">
        <v>192</v>
      </c>
      <c r="B62" s="103"/>
      <c r="C62" s="116"/>
      <c r="D62" s="116"/>
      <c r="E62" s="116"/>
      <c r="F62" s="116"/>
      <c r="G62" s="116"/>
      <c r="H62" s="116"/>
      <c r="I62" s="116"/>
    </row>
    <row r="63" spans="1:9" ht="15.95" customHeight="1" x14ac:dyDescent="0.2">
      <c r="A63" s="238" t="s">
        <v>71</v>
      </c>
      <c r="B63" s="238"/>
      <c r="C63" s="238"/>
      <c r="D63" s="238"/>
      <c r="E63" s="238"/>
      <c r="F63" s="238"/>
      <c r="G63" s="238"/>
      <c r="H63" s="136"/>
      <c r="I63" s="136"/>
    </row>
    <row r="64" spans="1:9" ht="15.95" customHeight="1" x14ac:dyDescent="0.2">
      <c r="A64" s="238" t="s">
        <v>104</v>
      </c>
      <c r="B64" s="238"/>
      <c r="C64" s="238"/>
      <c r="D64" s="238"/>
      <c r="E64" s="238"/>
      <c r="F64" s="238"/>
      <c r="G64" s="238"/>
      <c r="H64" s="238"/>
      <c r="I64" s="238"/>
    </row>
    <row r="65" spans="1:13" ht="15.95" customHeight="1" x14ac:dyDescent="0.2">
      <c r="A65" s="238" t="s">
        <v>105</v>
      </c>
      <c r="B65" s="238"/>
      <c r="C65" s="238"/>
      <c r="D65" s="238"/>
      <c r="E65" s="238"/>
      <c r="F65" s="238"/>
      <c r="G65" s="238"/>
      <c r="H65" s="238"/>
      <c r="I65" s="238"/>
    </row>
    <row r="66" spans="1:13" ht="15.95" customHeight="1" x14ac:dyDescent="0.2">
      <c r="A66" s="137"/>
      <c r="B66" s="137"/>
      <c r="C66" s="137"/>
      <c r="D66" s="137"/>
      <c r="E66" s="137"/>
      <c r="F66" s="137"/>
      <c r="G66" s="137"/>
      <c r="H66" s="136"/>
      <c r="I66" s="136"/>
    </row>
    <row r="67" spans="1:13" ht="15.95" customHeight="1" x14ac:dyDescent="0.2">
      <c r="A67" s="138" t="s">
        <v>57</v>
      </c>
      <c r="B67" s="138"/>
      <c r="C67" s="137"/>
      <c r="D67" s="137"/>
      <c r="E67" s="137"/>
      <c r="F67" s="137"/>
      <c r="G67" s="137"/>
      <c r="H67" s="136"/>
      <c r="I67" s="136"/>
    </row>
    <row r="68" spans="1:13" ht="15.95" customHeight="1" x14ac:dyDescent="0.25">
      <c r="A68" s="240" t="s">
        <v>23</v>
      </c>
      <c r="B68" s="241"/>
      <c r="C68" s="242"/>
      <c r="D68" s="242"/>
      <c r="E68" s="242"/>
      <c r="F68" s="242"/>
      <c r="G68" s="242"/>
      <c r="H68" s="242"/>
      <c r="I68" s="243"/>
    </row>
    <row r="69" spans="1:13" ht="15.95" customHeight="1" x14ac:dyDescent="0.25">
      <c r="A69" s="139"/>
      <c r="B69" s="140"/>
      <c r="C69" s="141"/>
      <c r="D69" s="292" t="str">
        <f>C4</f>
        <v>January</v>
      </c>
      <c r="E69" s="292"/>
      <c r="F69" s="141"/>
      <c r="G69" s="141"/>
      <c r="H69" s="244" t="s">
        <v>85</v>
      </c>
      <c r="I69" s="245"/>
    </row>
    <row r="70" spans="1:13" ht="43.5" customHeight="1" x14ac:dyDescent="0.25">
      <c r="A70" s="142" t="s">
        <v>143</v>
      </c>
      <c r="B70" s="143"/>
      <c r="C70" s="143"/>
      <c r="D70" s="143"/>
      <c r="E70" s="144" t="s">
        <v>24</v>
      </c>
      <c r="F70" s="145" t="s">
        <v>1</v>
      </c>
      <c r="G70" s="145" t="s">
        <v>25</v>
      </c>
      <c r="H70" s="146" t="s">
        <v>91</v>
      </c>
      <c r="I70" s="146" t="s">
        <v>92</v>
      </c>
    </row>
    <row r="71" spans="1:13" ht="15.95" customHeight="1" x14ac:dyDescent="0.2">
      <c r="A71" s="147" t="s">
        <v>109</v>
      </c>
      <c r="B71" s="148"/>
      <c r="C71" s="148"/>
      <c r="D71" s="210">
        <f>$E$11+$E$13</f>
        <v>0</v>
      </c>
      <c r="E71" s="211"/>
      <c r="F71" s="149">
        <f>I4</f>
        <v>0</v>
      </c>
      <c r="G71" s="150">
        <v>4141</v>
      </c>
      <c r="H71" s="9"/>
      <c r="I71" s="10"/>
    </row>
    <row r="72" spans="1:13" ht="15.95" customHeight="1" x14ac:dyDescent="0.2">
      <c r="A72" s="147" t="s">
        <v>112</v>
      </c>
      <c r="B72" s="148"/>
      <c r="C72" s="148"/>
      <c r="D72" s="210">
        <f>$E$12+$E$14</f>
        <v>0</v>
      </c>
      <c r="E72" s="211"/>
      <c r="F72" s="149">
        <f>I4</f>
        <v>0</v>
      </c>
      <c r="G72" s="150">
        <v>4140</v>
      </c>
      <c r="H72" s="11"/>
      <c r="I72" s="12"/>
    </row>
    <row r="73" spans="1:13" ht="15.95" customHeight="1" x14ac:dyDescent="0.2">
      <c r="A73" s="142" t="s">
        <v>47</v>
      </c>
      <c r="B73" s="151"/>
      <c r="C73" s="152"/>
      <c r="D73" s="210"/>
      <c r="E73" s="211"/>
      <c r="F73" s="153"/>
      <c r="G73" s="150"/>
      <c r="H73" s="11"/>
      <c r="I73" s="12"/>
    </row>
    <row r="74" spans="1:13" ht="15.95" customHeight="1" x14ac:dyDescent="0.2">
      <c r="A74" s="154" t="s">
        <v>53</v>
      </c>
      <c r="B74" s="157"/>
      <c r="C74" s="155"/>
      <c r="D74" s="210">
        <f>$E$23</f>
        <v>0</v>
      </c>
      <c r="E74" s="211"/>
      <c r="F74" s="149">
        <f>$F$71</f>
        <v>0</v>
      </c>
      <c r="G74" s="150">
        <v>4151</v>
      </c>
      <c r="H74" s="11"/>
      <c r="I74" s="12"/>
      <c r="J74" s="61"/>
    </row>
    <row r="75" spans="1:13" ht="15.95" customHeight="1" x14ac:dyDescent="0.2">
      <c r="A75" s="156" t="s">
        <v>10</v>
      </c>
      <c r="B75" s="155"/>
      <c r="C75" s="155"/>
      <c r="D75" s="210">
        <f>$E$24</f>
        <v>0</v>
      </c>
      <c r="E75" s="211"/>
      <c r="F75" s="149">
        <f>$F$71</f>
        <v>0</v>
      </c>
      <c r="G75" s="150">
        <v>3580</v>
      </c>
      <c r="H75" s="11"/>
      <c r="I75" s="12"/>
      <c r="K75" s="55" t="s">
        <v>3</v>
      </c>
    </row>
    <row r="76" spans="1:13" ht="15.95" customHeight="1" x14ac:dyDescent="0.2">
      <c r="A76" s="154" t="s">
        <v>138</v>
      </c>
      <c r="B76" s="157"/>
      <c r="C76" s="155"/>
      <c r="D76" s="210">
        <f>$E$26</f>
        <v>0</v>
      </c>
      <c r="E76" s="211"/>
      <c r="F76" s="149">
        <f>$F$71</f>
        <v>0</v>
      </c>
      <c r="G76" s="150">
        <v>3570</v>
      </c>
      <c r="H76" s="11"/>
      <c r="I76" s="12"/>
    </row>
    <row r="77" spans="1:13" ht="15.95" customHeight="1" x14ac:dyDescent="0.2">
      <c r="A77" s="154" t="s">
        <v>83</v>
      </c>
      <c r="B77" s="157"/>
      <c r="C77" s="155"/>
      <c r="D77" s="210">
        <f>$E$18</f>
        <v>0</v>
      </c>
      <c r="E77" s="211"/>
      <c r="F77" s="149">
        <f>$F$71</f>
        <v>0</v>
      </c>
      <c r="G77" s="150">
        <v>3561</v>
      </c>
      <c r="H77" s="11"/>
      <c r="I77" s="12"/>
    </row>
    <row r="78" spans="1:13" ht="15.95" customHeight="1" x14ac:dyDescent="0.2">
      <c r="A78" s="154" t="s">
        <v>84</v>
      </c>
      <c r="B78" s="157"/>
      <c r="C78" s="155"/>
      <c r="D78" s="210">
        <f>$E$20</f>
        <v>0</v>
      </c>
      <c r="E78" s="211"/>
      <c r="F78" s="149">
        <f>$F$71</f>
        <v>0</v>
      </c>
      <c r="G78" s="150">
        <v>3561</v>
      </c>
      <c r="H78" s="11"/>
      <c r="I78" s="12"/>
    </row>
    <row r="79" spans="1:13" ht="15.95" customHeight="1" x14ac:dyDescent="0.2">
      <c r="A79" s="155" t="s">
        <v>48</v>
      </c>
      <c r="B79" s="248">
        <f>$E$40</f>
        <v>0</v>
      </c>
      <c r="C79" s="249"/>
      <c r="D79" s="229"/>
      <c r="E79" s="230"/>
      <c r="F79" s="158"/>
      <c r="G79" s="159"/>
      <c r="H79" s="11"/>
      <c r="I79" s="12"/>
    </row>
    <row r="80" spans="1:13" ht="15.95" customHeight="1" x14ac:dyDescent="0.2">
      <c r="A80" s="155" t="s">
        <v>27</v>
      </c>
      <c r="B80" s="236">
        <f>$E$57</f>
        <v>0</v>
      </c>
      <c r="C80" s="237"/>
      <c r="D80" s="246"/>
      <c r="E80" s="247"/>
      <c r="F80" s="158"/>
      <c r="G80" s="159"/>
      <c r="H80" s="11"/>
      <c r="I80" s="12"/>
      <c r="J80" s="62"/>
      <c r="M80" s="55" t="s">
        <v>3</v>
      </c>
    </row>
    <row r="81" spans="1:9" ht="15.95" customHeight="1" x14ac:dyDescent="0.2">
      <c r="A81" s="156" t="s">
        <v>50</v>
      </c>
      <c r="B81" s="155"/>
      <c r="C81" s="160"/>
      <c r="D81" s="210">
        <f>$B$79-$B$80</f>
        <v>0</v>
      </c>
      <c r="E81" s="211"/>
      <c r="F81" s="149">
        <f>$F$71</f>
        <v>0</v>
      </c>
      <c r="G81" s="150">
        <v>4152</v>
      </c>
      <c r="H81" s="11"/>
      <c r="I81" s="12"/>
    </row>
    <row r="82" spans="1:9" ht="15.95" customHeight="1" x14ac:dyDescent="0.2">
      <c r="A82" s="161" t="s">
        <v>26</v>
      </c>
      <c r="B82" s="162"/>
      <c r="C82" s="162"/>
      <c r="D82" s="210">
        <f>$E$46</f>
        <v>0</v>
      </c>
      <c r="E82" s="211"/>
      <c r="F82" s="149">
        <f t="shared" ref="F82:F88" si="18">$F$71</f>
        <v>0</v>
      </c>
      <c r="G82" s="150">
        <v>4155</v>
      </c>
      <c r="H82" s="11"/>
      <c r="I82" s="12"/>
    </row>
    <row r="83" spans="1:9" ht="15.95" customHeight="1" x14ac:dyDescent="0.2">
      <c r="A83" s="163" t="s">
        <v>79</v>
      </c>
      <c r="B83" s="164"/>
      <c r="C83" s="162"/>
      <c r="D83" s="210">
        <f>$E$50</f>
        <v>0</v>
      </c>
      <c r="E83" s="211"/>
      <c r="F83" s="149">
        <f t="shared" si="18"/>
        <v>0</v>
      </c>
      <c r="G83" s="150">
        <v>3310</v>
      </c>
      <c r="H83" s="11"/>
      <c r="I83" s="12"/>
    </row>
    <row r="84" spans="1:9" ht="15.95" customHeight="1" x14ac:dyDescent="0.2">
      <c r="A84" s="163" t="s">
        <v>80</v>
      </c>
      <c r="B84" s="164"/>
      <c r="C84" s="162"/>
      <c r="D84" s="210">
        <f>$E$51</f>
        <v>0</v>
      </c>
      <c r="E84" s="211"/>
      <c r="F84" s="149">
        <f t="shared" si="18"/>
        <v>0</v>
      </c>
      <c r="G84" s="150">
        <v>3481</v>
      </c>
      <c r="H84" s="9"/>
      <c r="I84" s="10"/>
    </row>
    <row r="85" spans="1:9" ht="15.95" customHeight="1" x14ac:dyDescent="0.2">
      <c r="A85" s="163" t="s">
        <v>81</v>
      </c>
      <c r="B85" s="164"/>
      <c r="C85" s="162"/>
      <c r="D85" s="210">
        <f>$E$52</f>
        <v>0</v>
      </c>
      <c r="E85" s="211"/>
      <c r="F85" s="149">
        <f t="shared" si="18"/>
        <v>0</v>
      </c>
      <c r="G85" s="150">
        <v>3300</v>
      </c>
      <c r="H85" s="9"/>
      <c r="I85" s="10"/>
    </row>
    <row r="86" spans="1:9" ht="15.95" customHeight="1" x14ac:dyDescent="0.2">
      <c r="A86" s="165" t="s">
        <v>82</v>
      </c>
      <c r="B86" s="166"/>
      <c r="C86" s="148"/>
      <c r="D86" s="210">
        <f>$E$53</f>
        <v>0</v>
      </c>
      <c r="E86" s="211"/>
      <c r="F86" s="149">
        <f t="shared" si="18"/>
        <v>0</v>
      </c>
      <c r="G86" s="150">
        <v>4153</v>
      </c>
      <c r="H86" s="9"/>
      <c r="I86" s="10"/>
    </row>
    <row r="87" spans="1:9" ht="15.95" customHeight="1" x14ac:dyDescent="0.2">
      <c r="A87" s="165" t="s">
        <v>96</v>
      </c>
      <c r="B87" s="166"/>
      <c r="C87" s="148"/>
      <c r="D87" s="210">
        <f>$E$54</f>
        <v>0</v>
      </c>
      <c r="E87" s="211"/>
      <c r="F87" s="149">
        <f t="shared" si="18"/>
        <v>0</v>
      </c>
      <c r="G87" s="167">
        <v>4153</v>
      </c>
      <c r="H87" s="9"/>
      <c r="I87" s="10"/>
    </row>
    <row r="88" spans="1:9" ht="15.95" customHeight="1" x14ac:dyDescent="0.25">
      <c r="A88" s="168" t="s">
        <v>97</v>
      </c>
      <c r="B88" s="166"/>
      <c r="C88" s="148"/>
      <c r="D88" s="210">
        <f>$E$55</f>
        <v>0</v>
      </c>
      <c r="E88" s="211"/>
      <c r="F88" s="149">
        <f t="shared" si="18"/>
        <v>0</v>
      </c>
      <c r="G88" s="150">
        <v>4154</v>
      </c>
      <c r="H88" s="9"/>
      <c r="I88" s="10"/>
    </row>
    <row r="89" spans="1:9" ht="15.95" customHeight="1" x14ac:dyDescent="0.2">
      <c r="A89" s="169" t="s">
        <v>131</v>
      </c>
      <c r="B89" s="170"/>
      <c r="C89" s="170"/>
      <c r="D89" s="231">
        <f>SUM($D$71:$D$88)</f>
        <v>0</v>
      </c>
      <c r="E89" s="232"/>
      <c r="F89" s="171" t="s">
        <v>3</v>
      </c>
      <c r="G89" s="171"/>
      <c r="H89" s="10"/>
      <c r="I89" s="10"/>
    </row>
    <row r="90" spans="1:9" ht="15.95" customHeight="1" x14ac:dyDescent="0.2">
      <c r="A90" s="169" t="s">
        <v>146</v>
      </c>
      <c r="B90" s="170"/>
      <c r="C90" s="170"/>
      <c r="D90" s="231">
        <v>0</v>
      </c>
      <c r="E90" s="232"/>
      <c r="F90" s="171" t="s">
        <v>3</v>
      </c>
      <c r="G90" s="171"/>
      <c r="H90" s="10"/>
      <c r="I90" s="10"/>
    </row>
    <row r="91" spans="1:9" ht="15.95" customHeight="1" x14ac:dyDescent="0.2">
      <c r="A91" s="169" t="s">
        <v>132</v>
      </c>
      <c r="B91" s="170"/>
      <c r="C91" s="170"/>
      <c r="D91" s="231">
        <f>$D$89-$D$90</f>
        <v>0</v>
      </c>
      <c r="E91" s="232"/>
      <c r="F91" s="171" t="s">
        <v>3</v>
      </c>
      <c r="G91" s="171"/>
      <c r="H91" s="4"/>
      <c r="I91" s="10"/>
    </row>
    <row r="92" spans="1:9" ht="15.95" customHeight="1" x14ac:dyDescent="0.2">
      <c r="A92" s="172" t="s">
        <v>85</v>
      </c>
      <c r="B92" s="2"/>
      <c r="C92" s="2"/>
      <c r="D92" s="2"/>
      <c r="E92" s="28"/>
      <c r="F92" s="2"/>
      <c r="G92" s="2"/>
      <c r="H92" s="4"/>
      <c r="I92" s="10"/>
    </row>
    <row r="93" spans="1:9" ht="15.95" customHeight="1" x14ac:dyDescent="0.25">
      <c r="A93" s="173" t="s">
        <v>86</v>
      </c>
      <c r="B93" s="3"/>
      <c r="C93" s="4"/>
      <c r="D93" s="4"/>
      <c r="E93" s="10"/>
      <c r="F93" s="4"/>
      <c r="G93" s="5"/>
      <c r="H93" s="4"/>
      <c r="I93" s="10"/>
    </row>
    <row r="94" spans="1:9" ht="15.95" customHeight="1" x14ac:dyDescent="0.25">
      <c r="A94" s="173" t="s">
        <v>28</v>
      </c>
      <c r="B94" s="3"/>
      <c r="C94" s="4"/>
      <c r="D94" s="4"/>
      <c r="E94" s="10" t="s">
        <v>36</v>
      </c>
      <c r="F94" s="4"/>
      <c r="G94" s="5"/>
      <c r="H94" s="4"/>
      <c r="I94" s="10"/>
    </row>
    <row r="95" spans="1:9" ht="15.95" customHeight="1" x14ac:dyDescent="0.2">
      <c r="A95" s="174" t="s">
        <v>133</v>
      </c>
      <c r="B95" s="233">
        <f>C5-D90</f>
        <v>0</v>
      </c>
      <c r="C95" s="234"/>
      <c r="D95" s="98"/>
      <c r="E95" s="98"/>
      <c r="F95" s="98"/>
      <c r="G95" s="98"/>
      <c r="H95" s="98"/>
      <c r="I95" s="98"/>
    </row>
    <row r="96" spans="1:9" ht="15.95" customHeight="1" x14ac:dyDescent="0.2">
      <c r="A96" s="175" t="s">
        <v>87</v>
      </c>
      <c r="B96" s="175"/>
      <c r="C96" s="175"/>
      <c r="D96" s="175"/>
      <c r="E96" s="175"/>
      <c r="F96"/>
      <c r="G96" s="176"/>
      <c r="H96"/>
      <c r="I96" s="98"/>
    </row>
    <row r="97" spans="1:9" ht="15.95" customHeight="1" x14ac:dyDescent="0.2">
      <c r="A97" s="177" t="s">
        <v>88</v>
      </c>
      <c r="B97" s="175"/>
      <c r="C97" s="175"/>
      <c r="D97" s="175"/>
      <c r="E97" s="175"/>
      <c r="F97"/>
      <c r="G97"/>
      <c r="H97"/>
      <c r="I97" s="98"/>
    </row>
    <row r="98" spans="1:9" ht="15.95" customHeight="1" x14ac:dyDescent="0.2">
      <c r="A98" s="177" t="s">
        <v>89</v>
      </c>
      <c r="B98" s="175"/>
      <c r="C98" s="175"/>
      <c r="D98" s="175"/>
      <c r="E98" s="175"/>
      <c r="F98"/>
      <c r="G98"/>
      <c r="H98"/>
      <c r="I98" s="98"/>
    </row>
    <row r="99" spans="1:9" ht="15.95" customHeight="1" x14ac:dyDescent="0.2">
      <c r="A99" s="228" t="s">
        <v>195</v>
      </c>
      <c r="B99" s="228"/>
      <c r="C99" s="228"/>
      <c r="D99" s="228"/>
      <c r="E99" s="228"/>
      <c r="F99"/>
      <c r="G99"/>
      <c r="H99"/>
      <c r="I99" s="98"/>
    </row>
    <row r="100" spans="1:9" ht="15.95" customHeight="1" x14ac:dyDescent="0.2">
      <c r="A100" s="228"/>
      <c r="B100" s="228"/>
      <c r="C100" s="228"/>
      <c r="D100" s="228"/>
      <c r="E100" s="228"/>
      <c r="F100"/>
      <c r="G100" s="178"/>
      <c r="H100"/>
      <c r="I100" s="98"/>
    </row>
    <row r="101" spans="1:9" ht="15.95" customHeight="1" x14ac:dyDescent="0.2">
      <c r="A101" s="228"/>
      <c r="B101" s="228"/>
      <c r="C101" s="228"/>
      <c r="D101" s="228"/>
      <c r="E101" s="228"/>
      <c r="F101"/>
      <c r="G101" s="178"/>
      <c r="H101"/>
      <c r="I101" s="98"/>
    </row>
    <row r="102" spans="1:9" ht="15.95" customHeight="1" x14ac:dyDescent="0.2">
      <c r="A102" s="155" t="s">
        <v>29</v>
      </c>
      <c r="B102" s="155"/>
      <c r="C102" s="98"/>
      <c r="D102" s="98"/>
      <c r="E102" s="98"/>
      <c r="F102" s="280"/>
      <c r="G102" s="280"/>
      <c r="H102" s="280"/>
      <c r="I102" s="98"/>
    </row>
    <row r="103" spans="1:9" ht="15.95" customHeight="1" x14ac:dyDescent="0.2">
      <c r="A103" s="98"/>
      <c r="B103" s="98"/>
      <c r="C103" s="98"/>
      <c r="D103" s="98"/>
      <c r="E103" s="98"/>
      <c r="F103" s="280"/>
      <c r="G103" s="280"/>
      <c r="H103" s="280"/>
      <c r="I103" s="98"/>
    </row>
    <row r="104" spans="1:9" ht="15.95" customHeight="1" x14ac:dyDescent="0.2">
      <c r="A104" s="155" t="s">
        <v>30</v>
      </c>
      <c r="B104" s="155"/>
      <c r="C104" s="98"/>
      <c r="D104" s="98"/>
      <c r="E104" s="98"/>
      <c r="F104"/>
      <c r="G104"/>
      <c r="H104"/>
      <c r="I104" s="98"/>
    </row>
    <row r="105" spans="1:9" ht="15.95" customHeight="1" x14ac:dyDescent="0.2">
      <c r="A105" s="155" t="s">
        <v>43</v>
      </c>
      <c r="B105" s="155"/>
      <c r="C105" s="98"/>
      <c r="D105" s="98"/>
      <c r="E105" s="98"/>
      <c r="F105"/>
      <c r="G105"/>
      <c r="H105"/>
      <c r="I105" s="98"/>
    </row>
    <row r="106" spans="1:9" ht="15.95" customHeight="1" x14ac:dyDescent="0.2">
      <c r="A106" s="155" t="s">
        <v>58</v>
      </c>
      <c r="B106" s="155"/>
      <c r="C106" s="98"/>
      <c r="D106" s="98"/>
      <c r="E106" s="98"/>
      <c r="F106"/>
      <c r="G106"/>
      <c r="H106"/>
      <c r="I106" s="98"/>
    </row>
    <row r="107" spans="1:9" ht="15.95" customHeight="1" x14ac:dyDescent="0.2">
      <c r="A107" s="155" t="s">
        <v>51</v>
      </c>
      <c r="B107" s="155"/>
      <c r="C107" s="98"/>
      <c r="D107" s="98"/>
      <c r="E107" s="98"/>
      <c r="F107"/>
      <c r="G107"/>
      <c r="H107"/>
      <c r="I107" s="98"/>
    </row>
    <row r="108" spans="1:9" ht="15.95" customHeight="1" x14ac:dyDescent="0.2">
      <c r="A108" s="155" t="s">
        <v>42</v>
      </c>
      <c r="B108" s="155"/>
      <c r="C108" s="98"/>
      <c r="D108" s="98"/>
      <c r="E108" s="98"/>
      <c r="F108"/>
      <c r="G108"/>
      <c r="H108"/>
      <c r="I108" s="98"/>
    </row>
    <row r="109" spans="1:9" ht="15.95" customHeight="1" x14ac:dyDescent="0.2">
      <c r="A109" s="280" t="s">
        <v>31</v>
      </c>
      <c r="B109" s="280"/>
      <c r="C109" s="280"/>
      <c r="D109" s="98"/>
      <c r="E109" s="98"/>
      <c r="F109" s="98"/>
      <c r="G109" s="98"/>
      <c r="H109" s="98"/>
      <c r="I109" s="98"/>
    </row>
    <row r="110" spans="1:9" ht="15.95" customHeight="1" x14ac:dyDescent="0.2">
      <c r="A110" s="280" t="s">
        <v>32</v>
      </c>
      <c r="B110" s="280"/>
      <c r="C110" s="280"/>
      <c r="D110" s="98"/>
      <c r="E110" s="98"/>
      <c r="F110" s="98"/>
      <c r="G110" s="98"/>
      <c r="H110" s="98"/>
      <c r="I110" s="98"/>
    </row>
    <row r="111" spans="1:9" ht="15.95" customHeight="1" x14ac:dyDescent="0.2">
      <c r="A111" s="280" t="s">
        <v>72</v>
      </c>
      <c r="B111" s="280"/>
      <c r="C111" s="280"/>
      <c r="D111" s="98"/>
      <c r="E111" s="98"/>
      <c r="F111" s="98"/>
      <c r="G111" s="98"/>
      <c r="H111" s="98"/>
      <c r="I111" s="98"/>
    </row>
    <row r="112" spans="1:9" ht="15.95" customHeight="1" x14ac:dyDescent="0.2">
      <c r="A112" s="280" t="s">
        <v>33</v>
      </c>
      <c r="B112" s="280"/>
      <c r="C112" s="280"/>
      <c r="D112" s="98"/>
      <c r="E112" s="98"/>
      <c r="F112" s="98"/>
      <c r="G112" s="98"/>
      <c r="H112" s="98"/>
      <c r="I112" s="98"/>
    </row>
    <row r="113" spans="1:9" ht="15.95" customHeight="1" x14ac:dyDescent="0.2">
      <c r="A113" s="280" t="s">
        <v>34</v>
      </c>
      <c r="B113" s="280"/>
      <c r="C113" s="280"/>
      <c r="D113" s="98"/>
      <c r="E113" s="98"/>
      <c r="F113" s="98"/>
      <c r="G113" s="98"/>
      <c r="H113" s="98"/>
      <c r="I113" s="98"/>
    </row>
    <row r="114" spans="1:9" ht="15.95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</row>
    <row r="115" spans="1:9" ht="15.95" customHeight="1" x14ac:dyDescent="0.2">
      <c r="A115" s="223" t="s">
        <v>155</v>
      </c>
      <c r="B115" s="223"/>
      <c r="C115" s="223"/>
      <c r="D115" s="32"/>
      <c r="E115" s="32"/>
      <c r="F115" s="32"/>
      <c r="G115" s="33" t="s">
        <v>38</v>
      </c>
      <c r="H115" s="34"/>
      <c r="I115" s="34"/>
    </row>
    <row r="116" spans="1:9" ht="15.95" customHeight="1" x14ac:dyDescent="0.2">
      <c r="A116" s="227" t="s">
        <v>159</v>
      </c>
      <c r="B116" s="227"/>
      <c r="C116" s="227"/>
      <c r="D116" s="32"/>
      <c r="E116" s="32"/>
      <c r="F116" s="32"/>
      <c r="G116" s="33"/>
      <c r="H116" s="32"/>
      <c r="I116" s="32"/>
    </row>
    <row r="117" spans="1:9" ht="32.25" customHeight="1" x14ac:dyDescent="0.2">
      <c r="A117" s="32" t="s">
        <v>155</v>
      </c>
      <c r="B117" s="32"/>
      <c r="C117" s="32"/>
      <c r="D117" s="32"/>
      <c r="E117" s="32"/>
      <c r="F117" s="32"/>
      <c r="G117" s="33" t="s">
        <v>38</v>
      </c>
      <c r="H117" s="34"/>
      <c r="I117" s="34"/>
    </row>
    <row r="118" spans="1:9" ht="46.5" customHeight="1" x14ac:dyDescent="0.2">
      <c r="A118" s="213" t="s">
        <v>160</v>
      </c>
      <c r="B118" s="213"/>
      <c r="C118" s="213"/>
      <c r="D118" s="213"/>
      <c r="E118" s="213"/>
      <c r="F118" s="213"/>
      <c r="G118" s="33"/>
      <c r="H118" s="32"/>
      <c r="I118" s="32"/>
    </row>
    <row r="119" spans="1:9" ht="9.75" customHeight="1" x14ac:dyDescent="0.2">
      <c r="A119" s="32"/>
      <c r="B119" s="35"/>
      <c r="C119" s="36"/>
      <c r="D119" s="206"/>
      <c r="E119" s="206"/>
      <c r="F119" s="34"/>
      <c r="G119" s="37"/>
      <c r="H119" s="34"/>
      <c r="I119" s="34"/>
    </row>
    <row r="120" spans="1:9" ht="15.95" customHeight="1" thickBot="1" x14ac:dyDescent="0.3">
      <c r="A120" s="214" t="s">
        <v>193</v>
      </c>
      <c r="B120" s="215"/>
      <c r="C120" s="216"/>
      <c r="D120" s="216"/>
      <c r="E120" s="216"/>
      <c r="F120" s="217"/>
      <c r="G120" s="217"/>
      <c r="H120" s="217"/>
      <c r="I120" s="218"/>
    </row>
    <row r="121" spans="1:9" ht="15.95" customHeight="1" thickBot="1" x14ac:dyDescent="0.3">
      <c r="A121" s="38" t="s">
        <v>35</v>
      </c>
      <c r="B121" s="39"/>
      <c r="C121" s="31"/>
      <c r="D121" s="31"/>
      <c r="E121" s="31"/>
      <c r="F121" s="31"/>
      <c r="G121" s="31"/>
      <c r="H121" s="219" t="s">
        <v>36</v>
      </c>
      <c r="I121" s="220"/>
    </row>
    <row r="122" spans="1:9" ht="15.95" customHeight="1" x14ac:dyDescent="0.25">
      <c r="A122" s="38"/>
      <c r="B122" s="39"/>
      <c r="C122" s="31"/>
      <c r="D122" s="31"/>
      <c r="E122" s="31"/>
      <c r="F122" s="31"/>
      <c r="G122" s="31"/>
      <c r="H122" s="40"/>
      <c r="I122" s="41"/>
    </row>
    <row r="123" spans="1:9" ht="15.95" customHeight="1" x14ac:dyDescent="0.2">
      <c r="A123" s="42" t="s">
        <v>37</v>
      </c>
      <c r="B123" s="32" t="s">
        <v>73</v>
      </c>
      <c r="C123" s="43"/>
      <c r="D123" s="32"/>
      <c r="E123" s="32"/>
      <c r="F123" s="32"/>
      <c r="G123" s="32" t="s">
        <v>38</v>
      </c>
      <c r="H123" s="32" t="s">
        <v>90</v>
      </c>
      <c r="I123" s="44"/>
    </row>
    <row r="124" spans="1:9" ht="15.95" customHeight="1" x14ac:dyDescent="0.2">
      <c r="A124" s="42"/>
      <c r="B124" s="32" t="s">
        <v>196</v>
      </c>
      <c r="C124" s="43"/>
      <c r="D124" s="32"/>
      <c r="E124" s="32"/>
      <c r="F124" s="32"/>
      <c r="G124" s="32"/>
      <c r="H124" s="32"/>
      <c r="I124" s="44"/>
    </row>
    <row r="125" spans="1:9" ht="27.75" customHeight="1" x14ac:dyDescent="0.2">
      <c r="A125" s="42" t="s">
        <v>39</v>
      </c>
      <c r="B125" s="32" t="s">
        <v>73</v>
      </c>
      <c r="C125" s="43"/>
      <c r="D125" s="32"/>
      <c r="E125" s="32"/>
      <c r="F125" s="32"/>
      <c r="G125" s="32" t="s">
        <v>40</v>
      </c>
      <c r="H125" s="32" t="s">
        <v>90</v>
      </c>
      <c r="I125" s="44"/>
    </row>
    <row r="126" spans="1:9" ht="15.95" customHeight="1" x14ac:dyDescent="0.2">
      <c r="A126" s="42"/>
      <c r="B126" s="32" t="s">
        <v>197</v>
      </c>
      <c r="C126" s="43"/>
      <c r="D126" s="32"/>
      <c r="E126" s="32"/>
      <c r="F126" s="32"/>
      <c r="G126" s="32"/>
      <c r="H126" s="32"/>
      <c r="I126" s="44"/>
    </row>
    <row r="127" spans="1:9" ht="6.75" customHeight="1" thickBot="1" x14ac:dyDescent="0.25">
      <c r="A127" s="45"/>
      <c r="B127" s="31"/>
      <c r="C127" s="221"/>
      <c r="D127" s="221"/>
      <c r="E127" s="221"/>
      <c r="F127" s="31"/>
      <c r="G127" s="31"/>
      <c r="H127" s="31"/>
      <c r="I127" s="46"/>
    </row>
    <row r="128" spans="1:9" ht="15.95" customHeight="1" x14ac:dyDescent="0.25">
      <c r="A128" s="224" t="s">
        <v>194</v>
      </c>
      <c r="B128" s="225"/>
      <c r="C128" s="225"/>
      <c r="D128" s="225"/>
      <c r="E128" s="225"/>
      <c r="F128" s="225"/>
      <c r="G128" s="225"/>
      <c r="H128" s="225"/>
      <c r="I128" s="226"/>
    </row>
    <row r="129" spans="1:9" ht="26.25" customHeight="1" thickBot="1" x14ac:dyDescent="0.3">
      <c r="A129" s="212" t="s">
        <v>134</v>
      </c>
      <c r="B129" s="209"/>
      <c r="C129" s="209"/>
      <c r="D129" s="47"/>
      <c r="E129" s="47"/>
      <c r="F129" s="222" t="s">
        <v>137</v>
      </c>
      <c r="G129" s="222"/>
      <c r="H129" s="222"/>
      <c r="I129" s="48"/>
    </row>
    <row r="130" spans="1:9" ht="15.95" customHeight="1" x14ac:dyDescent="0.2">
      <c r="A130" s="49"/>
      <c r="B130" s="43"/>
      <c r="C130" s="43"/>
      <c r="D130" s="43"/>
      <c r="E130" s="43"/>
      <c r="F130" s="43"/>
      <c r="G130" s="43"/>
      <c r="H130" s="43"/>
      <c r="I130" s="50"/>
    </row>
    <row r="131" spans="1:9" ht="15.95" customHeight="1" thickBot="1" x14ac:dyDescent="0.25">
      <c r="A131" s="212" t="s">
        <v>135</v>
      </c>
      <c r="B131" s="209"/>
      <c r="C131" s="209"/>
      <c r="D131" s="43"/>
      <c r="E131" s="43"/>
      <c r="F131" s="209" t="s">
        <v>38</v>
      </c>
      <c r="G131" s="209"/>
      <c r="H131" s="209"/>
      <c r="I131" s="50"/>
    </row>
    <row r="132" spans="1:9" ht="15.95" customHeight="1" x14ac:dyDescent="0.2">
      <c r="A132" s="49"/>
      <c r="B132" s="43"/>
      <c r="C132" s="43"/>
      <c r="D132" s="43"/>
      <c r="E132" s="43"/>
      <c r="F132" s="43"/>
      <c r="G132" s="43"/>
      <c r="H132" s="43"/>
      <c r="I132" s="50"/>
    </row>
    <row r="133" spans="1:9" ht="15.95" customHeight="1" thickBot="1" x14ac:dyDescent="0.25">
      <c r="A133" s="212" t="s">
        <v>136</v>
      </c>
      <c r="B133" s="209"/>
      <c r="C133" s="209"/>
      <c r="D133" s="43"/>
      <c r="E133" s="43"/>
      <c r="F133" s="209" t="s">
        <v>38</v>
      </c>
      <c r="G133" s="209"/>
      <c r="H133" s="209"/>
      <c r="I133" s="50"/>
    </row>
    <row r="134" spans="1:9" ht="15.95" customHeight="1" thickBot="1" x14ac:dyDescent="0.25">
      <c r="A134" s="51"/>
      <c r="B134" s="52"/>
      <c r="C134" s="52"/>
      <c r="D134" s="52"/>
      <c r="E134" s="52"/>
      <c r="F134" s="52"/>
      <c r="G134" s="52"/>
      <c r="H134" s="52"/>
      <c r="I134" s="53"/>
    </row>
    <row r="135" spans="1:9" x14ac:dyDescent="0.2">
      <c r="A135"/>
      <c r="B135"/>
      <c r="C135"/>
      <c r="D135"/>
      <c r="E135"/>
      <c r="F135"/>
      <c r="G135"/>
      <c r="H135"/>
      <c r="I135"/>
    </row>
    <row r="136" spans="1:9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  <row r="144" spans="1:9" x14ac:dyDescent="0.2">
      <c r="A144"/>
      <c r="B144"/>
      <c r="C144"/>
      <c r="D144"/>
      <c r="E144"/>
      <c r="F144"/>
      <c r="G144"/>
      <c r="H144"/>
      <c r="I144"/>
    </row>
    <row r="145" spans="1:9" x14ac:dyDescent="0.2">
      <c r="A145"/>
      <c r="B145"/>
      <c r="C145"/>
      <c r="D145"/>
      <c r="E145"/>
      <c r="F145"/>
      <c r="G145"/>
      <c r="H145"/>
      <c r="I145"/>
    </row>
    <row r="146" spans="1:9" x14ac:dyDescent="0.2">
      <c r="A146"/>
      <c r="B146"/>
      <c r="C146"/>
      <c r="D146"/>
      <c r="E146"/>
      <c r="F146"/>
      <c r="G146"/>
      <c r="H146"/>
      <c r="I146"/>
    </row>
    <row r="147" spans="1:9" x14ac:dyDescent="0.2">
      <c r="A147"/>
      <c r="B147"/>
      <c r="C147"/>
      <c r="D147"/>
      <c r="E147"/>
      <c r="F147"/>
      <c r="G147"/>
      <c r="H147"/>
      <c r="I147"/>
    </row>
  </sheetData>
  <sheetProtection algorithmName="SHA-512" hashValue="xO0sO/XMbHyp6W/EwFc5BMPA4c45iSOKeJ0xNZKUlSmnOFE5wJlvBH219WUcaj/KBXrbRZUbl3UBJLv1HmGn9g==" saltValue="UyfZRdYgTD3bPilBSxZuzA==" spinCount="100000" sheet="1" formatColumns="0" formatRows="0" selectLockedCells="1"/>
  <mergeCells count="68">
    <mergeCell ref="B95:C95"/>
    <mergeCell ref="D85:E85"/>
    <mergeCell ref="G4:G5"/>
    <mergeCell ref="A112:C112"/>
    <mergeCell ref="G6:H6"/>
    <mergeCell ref="A6:B6"/>
    <mergeCell ref="D6:E6"/>
    <mergeCell ref="A7:A9"/>
    <mergeCell ref="C7:I7"/>
    <mergeCell ref="D8:F8"/>
    <mergeCell ref="G8:I8"/>
    <mergeCell ref="D82:E82"/>
    <mergeCell ref="D77:E77"/>
    <mergeCell ref="D79:E79"/>
    <mergeCell ref="D83:E83"/>
    <mergeCell ref="A99:E101"/>
    <mergeCell ref="D73:E73"/>
    <mergeCell ref="D74:E74"/>
    <mergeCell ref="D75:E75"/>
    <mergeCell ref="A63:G63"/>
    <mergeCell ref="A64:I64"/>
    <mergeCell ref="A65:I65"/>
    <mergeCell ref="D72:E72"/>
    <mergeCell ref="A68:I68"/>
    <mergeCell ref="D71:E71"/>
    <mergeCell ref="D69:E69"/>
    <mergeCell ref="H69:I69"/>
    <mergeCell ref="D90:E90"/>
    <mergeCell ref="D91:E91"/>
    <mergeCell ref="B80:C80"/>
    <mergeCell ref="D87:E87"/>
    <mergeCell ref="D88:E88"/>
    <mergeCell ref="D86:E86"/>
    <mergeCell ref="D81:E81"/>
    <mergeCell ref="F103:H103"/>
    <mergeCell ref="A109:C109"/>
    <mergeCell ref="A110:C110"/>
    <mergeCell ref="A111:C111"/>
    <mergeCell ref="F102:H102"/>
    <mergeCell ref="A1:I1"/>
    <mergeCell ref="C3:I3"/>
    <mergeCell ref="C4:D4"/>
    <mergeCell ref="C5:D5"/>
    <mergeCell ref="A3:B3"/>
    <mergeCell ref="A4:B4"/>
    <mergeCell ref="A2:I2"/>
    <mergeCell ref="A5:B5"/>
    <mergeCell ref="E4:F5"/>
    <mergeCell ref="A133:C133"/>
    <mergeCell ref="F133:H133"/>
    <mergeCell ref="F129:H129"/>
    <mergeCell ref="F131:H131"/>
    <mergeCell ref="A131:C131"/>
    <mergeCell ref="A129:C129"/>
    <mergeCell ref="A128:I128"/>
    <mergeCell ref="A113:C113"/>
    <mergeCell ref="A118:F118"/>
    <mergeCell ref="A116:C116"/>
    <mergeCell ref="A120:I120"/>
    <mergeCell ref="A115:C115"/>
    <mergeCell ref="H121:I121"/>
    <mergeCell ref="C127:E127"/>
    <mergeCell ref="D78:E78"/>
    <mergeCell ref="D84:E84"/>
    <mergeCell ref="D76:E76"/>
    <mergeCell ref="B79:C79"/>
    <mergeCell ref="D89:E89"/>
    <mergeCell ref="D80:E80"/>
  </mergeCells>
  <phoneticPr fontId="16" type="noConversion"/>
  <conditionalFormatting sqref="F11:F15">
    <cfRule type="cellIs" dxfId="2" priority="2" operator="greaterThan">
      <formula>0</formula>
    </cfRule>
  </conditionalFormatting>
  <conditionalFormatting sqref="F18 I18 F20 I20 F23:F26 I23:I26 F28:F39 I28:I39 F43:F45 I43:I45 F50:F55 I50:I55 F59 I59">
    <cfRule type="cellIs" dxfId="1" priority="3" operator="greaterThan">
      <formula>0</formula>
    </cfRule>
  </conditionalFormatting>
  <conditionalFormatting sqref="I11:I15">
    <cfRule type="cellIs" dxfId="0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>
    <oddHeader>&amp;L&amp;"Calibri,Bold"&amp;12Transition Quality Assurance System (TQAS)</oddHeader>
    <oddFooter>&amp;C&amp;G&amp;R&amp;"Calibri,Bold"&amp;11
&amp;9TSS-8c-F19/LTI Monthly Claim /MSLETB/Form/V1.1</oddFooter>
  </headerFooter>
  <rowBreaks count="1" manualBreakCount="1">
    <brk id="67" max="8" man="1"/>
  </rowBreaks>
  <drawing r:id="rId2"/>
  <legacyDrawing r:id="rId3"/>
  <legacyDrawingHF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fitToPage="1"/>
  </sheetPr>
  <dimension ref="A1:BZ53"/>
  <sheetViews>
    <sheetView zoomScaleNormal="100" workbookViewId="0">
      <selection sqref="A1:XFD1048576"/>
    </sheetView>
  </sheetViews>
  <sheetFormatPr defaultColWidth="17.85546875" defaultRowHeight="22.5" customHeight="1" x14ac:dyDescent="0.2"/>
  <cols>
    <col min="1" max="1" width="8.42578125" customWidth="1"/>
    <col min="8" max="8" width="28.28515625" customWidth="1"/>
  </cols>
  <sheetData>
    <row r="1" spans="1:54" ht="22.5" customHeight="1" thickBot="1" x14ac:dyDescent="0.4">
      <c r="A1" s="333" t="s">
        <v>116</v>
      </c>
      <c r="B1" s="334"/>
      <c r="C1" s="334"/>
      <c r="D1" s="334"/>
      <c r="E1" s="334"/>
      <c r="F1" s="334"/>
      <c r="G1" s="334"/>
      <c r="H1" s="335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</row>
    <row r="2" spans="1:54" ht="55.5" customHeight="1" thickBot="1" x14ac:dyDescent="0.25">
      <c r="A2" s="336" t="s">
        <v>200</v>
      </c>
      <c r="B2" s="337"/>
      <c r="C2" s="337"/>
      <c r="D2" s="337"/>
      <c r="E2" s="337"/>
      <c r="F2" s="337"/>
      <c r="G2" s="337"/>
      <c r="H2" s="338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</row>
    <row r="3" spans="1:54" ht="39.75" customHeight="1" x14ac:dyDescent="0.2">
      <c r="A3" s="339" t="s">
        <v>198</v>
      </c>
      <c r="B3" s="340"/>
      <c r="C3" s="340"/>
      <c r="D3" s="340"/>
      <c r="E3" s="340"/>
      <c r="F3" s="340"/>
      <c r="G3" s="340"/>
      <c r="H3" s="341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</row>
    <row r="4" spans="1:54" ht="22.5" customHeight="1" x14ac:dyDescent="0.2">
      <c r="A4" s="330" t="s">
        <v>3</v>
      </c>
      <c r="B4" s="331"/>
      <c r="C4" s="331"/>
      <c r="D4" s="331"/>
      <c r="E4" s="331"/>
      <c r="F4" s="331"/>
      <c r="G4" s="331"/>
      <c r="H4" s="332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</row>
    <row r="5" spans="1:54" ht="22.5" customHeight="1" x14ac:dyDescent="0.2">
      <c r="A5" s="301" t="s">
        <v>120</v>
      </c>
      <c r="B5" s="302"/>
      <c r="C5" s="223" t="s">
        <v>119</v>
      </c>
      <c r="D5" s="223"/>
      <c r="E5" s="223"/>
      <c r="F5" s="223"/>
      <c r="G5" s="223"/>
      <c r="H5" s="316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</row>
    <row r="6" spans="1:54" ht="38.25" customHeight="1" x14ac:dyDescent="0.2">
      <c r="A6" s="301" t="s">
        <v>121</v>
      </c>
      <c r="B6" s="302"/>
      <c r="C6" s="298" t="s">
        <v>186</v>
      </c>
      <c r="D6" s="298"/>
      <c r="E6" s="298"/>
      <c r="F6" s="298"/>
      <c r="G6" s="298"/>
      <c r="H6" s="29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</row>
    <row r="7" spans="1:54" ht="22.5" customHeight="1" x14ac:dyDescent="0.2">
      <c r="A7" s="301" t="s">
        <v>188</v>
      </c>
      <c r="B7" s="302"/>
      <c r="C7" s="302" t="s">
        <v>201</v>
      </c>
      <c r="D7" s="302"/>
      <c r="E7" s="302"/>
      <c r="F7" s="302"/>
      <c r="G7" s="302"/>
      <c r="H7" s="329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</row>
    <row r="8" spans="1:54" ht="22.5" customHeight="1" x14ac:dyDescent="0.2">
      <c r="A8" s="301" t="s">
        <v>189</v>
      </c>
      <c r="B8" s="302"/>
      <c r="C8" s="302" t="s">
        <v>202</v>
      </c>
      <c r="D8" s="302"/>
      <c r="E8" s="302"/>
      <c r="F8" s="302"/>
      <c r="G8" s="302"/>
      <c r="H8" s="329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</row>
    <row r="9" spans="1:54" ht="22.5" customHeight="1" x14ac:dyDescent="0.2">
      <c r="A9" s="301" t="s">
        <v>177</v>
      </c>
      <c r="B9" s="302"/>
      <c r="C9" s="223" t="s">
        <v>185</v>
      </c>
      <c r="D9" s="223"/>
      <c r="E9" s="223"/>
      <c r="F9" s="223"/>
      <c r="G9" s="223"/>
      <c r="H9" s="316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</row>
    <row r="10" spans="1:54" ht="22.5" customHeight="1" x14ac:dyDescent="0.2">
      <c r="A10" s="301" t="s">
        <v>1</v>
      </c>
      <c r="B10" s="302"/>
      <c r="C10" s="223" t="s">
        <v>123</v>
      </c>
      <c r="D10" s="223"/>
      <c r="E10" s="223"/>
      <c r="F10" s="223"/>
      <c r="G10" s="223"/>
      <c r="H10" s="316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</row>
    <row r="11" spans="1:54" ht="22.5" customHeight="1" x14ac:dyDescent="0.2">
      <c r="A11" s="301" t="s">
        <v>122</v>
      </c>
      <c r="B11" s="302"/>
      <c r="C11" s="223" t="s">
        <v>124</v>
      </c>
      <c r="D11" s="223"/>
      <c r="E11" s="223"/>
      <c r="F11" s="223"/>
      <c r="G11" s="223"/>
      <c r="H11" s="316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</row>
    <row r="12" spans="1:54" ht="32.25" customHeight="1" x14ac:dyDescent="0.2">
      <c r="A12" s="301" t="s">
        <v>141</v>
      </c>
      <c r="B12" s="302"/>
      <c r="C12" s="213" t="s">
        <v>164</v>
      </c>
      <c r="D12" s="213"/>
      <c r="E12" s="213"/>
      <c r="F12" s="213"/>
      <c r="G12" s="213"/>
      <c r="H12" s="300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</row>
    <row r="13" spans="1:54" ht="22.5" customHeight="1" x14ac:dyDescent="0.2">
      <c r="A13" s="323" t="s">
        <v>187</v>
      </c>
      <c r="B13" s="324"/>
      <c r="C13" s="324"/>
      <c r="D13" s="324"/>
      <c r="E13" s="324"/>
      <c r="F13" s="324"/>
      <c r="G13" s="324"/>
      <c r="H13" s="325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</row>
    <row r="14" spans="1:54" ht="41.25" customHeight="1" x14ac:dyDescent="0.2">
      <c r="A14" s="326" t="s">
        <v>199</v>
      </c>
      <c r="B14" s="327"/>
      <c r="C14" s="327"/>
      <c r="D14" s="327"/>
      <c r="E14" s="327"/>
      <c r="F14" s="327"/>
      <c r="G14" s="327"/>
      <c r="H14" s="328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</row>
    <row r="15" spans="1:54" ht="22.5" customHeight="1" x14ac:dyDescent="0.2">
      <c r="A15" s="323" t="s">
        <v>125</v>
      </c>
      <c r="B15" s="324"/>
      <c r="C15" s="324"/>
      <c r="D15" s="324"/>
      <c r="E15" s="324"/>
      <c r="F15" s="324"/>
      <c r="G15" s="324"/>
      <c r="H15" s="325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</row>
    <row r="16" spans="1:54" ht="22.5" customHeight="1" x14ac:dyDescent="0.2">
      <c r="A16" s="301" t="s">
        <v>169</v>
      </c>
      <c r="B16" s="302"/>
      <c r="C16" s="223" t="s">
        <v>165</v>
      </c>
      <c r="D16" s="223"/>
      <c r="E16" s="223"/>
      <c r="F16" s="223"/>
      <c r="G16" s="223"/>
      <c r="H16" s="316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</row>
    <row r="17" spans="1:54" ht="39.75" customHeight="1" x14ac:dyDescent="0.2">
      <c r="A17" s="301" t="s">
        <v>7</v>
      </c>
      <c r="B17" s="302"/>
      <c r="C17" s="213" t="s">
        <v>171</v>
      </c>
      <c r="D17" s="213"/>
      <c r="E17" s="213"/>
      <c r="F17" s="213"/>
      <c r="G17" s="213"/>
      <c r="H17" s="300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</row>
    <row r="18" spans="1:54" ht="22.5" customHeight="1" x14ac:dyDescent="0.2">
      <c r="A18" s="301" t="s">
        <v>8</v>
      </c>
      <c r="B18" s="302"/>
      <c r="C18" s="223" t="s">
        <v>126</v>
      </c>
      <c r="D18" s="223"/>
      <c r="E18" s="223"/>
      <c r="F18" s="223"/>
      <c r="G18" s="223"/>
      <c r="H18" s="316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</row>
    <row r="19" spans="1:54" ht="22.5" customHeight="1" x14ac:dyDescent="0.2">
      <c r="A19" s="301" t="s">
        <v>9</v>
      </c>
      <c r="B19" s="302"/>
      <c r="C19" s="223" t="s">
        <v>127</v>
      </c>
      <c r="D19" s="223"/>
      <c r="E19" s="223"/>
      <c r="F19" s="223"/>
      <c r="G19" s="223"/>
      <c r="H19" s="316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</row>
    <row r="20" spans="1:54" ht="22.5" customHeight="1" x14ac:dyDescent="0.2">
      <c r="A20" s="320" t="s">
        <v>128</v>
      </c>
      <c r="B20" s="321"/>
      <c r="C20" s="321"/>
      <c r="D20" s="321"/>
      <c r="E20" s="321"/>
      <c r="F20" s="321"/>
      <c r="G20" s="321"/>
      <c r="H20" s="322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</row>
    <row r="21" spans="1:54" ht="22.5" customHeight="1" x14ac:dyDescent="0.2">
      <c r="A21" s="315" t="s">
        <v>161</v>
      </c>
      <c r="B21" s="223"/>
      <c r="C21" s="223"/>
      <c r="D21" s="223"/>
      <c r="E21" s="223"/>
      <c r="F21" s="223"/>
      <c r="G21" s="223"/>
      <c r="H21" s="316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</row>
    <row r="22" spans="1:54" ht="29.25" customHeight="1" x14ac:dyDescent="0.2">
      <c r="A22" s="315" t="s">
        <v>162</v>
      </c>
      <c r="B22" s="223"/>
      <c r="C22" s="223"/>
      <c r="D22" s="223"/>
      <c r="E22" s="223"/>
      <c r="F22" s="223"/>
      <c r="G22" s="223"/>
      <c r="H22" s="316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</row>
    <row r="23" spans="1:54" ht="22.5" customHeight="1" x14ac:dyDescent="0.2">
      <c r="A23" s="317" t="s">
        <v>142</v>
      </c>
      <c r="B23" s="318"/>
      <c r="C23" s="318"/>
      <c r="D23" s="318"/>
      <c r="E23" s="318"/>
      <c r="F23" s="318"/>
      <c r="G23" s="318"/>
      <c r="H23" s="319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</row>
    <row r="24" spans="1:54" ht="22.5" customHeight="1" x14ac:dyDescent="0.2">
      <c r="A24" s="301" t="s">
        <v>145</v>
      </c>
      <c r="B24" s="302"/>
      <c r="C24" s="223" t="s">
        <v>144</v>
      </c>
      <c r="D24" s="223"/>
      <c r="E24" s="223"/>
      <c r="F24" s="223"/>
      <c r="G24" s="223"/>
      <c r="H24" s="316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</row>
    <row r="25" spans="1:54" ht="37.5" customHeight="1" x14ac:dyDescent="0.2">
      <c r="A25" s="301" t="s">
        <v>146</v>
      </c>
      <c r="B25" s="302"/>
      <c r="C25" s="213" t="s">
        <v>172</v>
      </c>
      <c r="D25" s="213"/>
      <c r="E25" s="213"/>
      <c r="F25" s="213"/>
      <c r="G25" s="213"/>
      <c r="H25" s="300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</row>
    <row r="26" spans="1:54" ht="24" customHeight="1" x14ac:dyDescent="0.2">
      <c r="A26" s="301" t="s">
        <v>147</v>
      </c>
      <c r="B26" s="302"/>
      <c r="C26" s="213" t="s">
        <v>148</v>
      </c>
      <c r="D26" s="213"/>
      <c r="E26" s="213"/>
      <c r="F26" s="213"/>
      <c r="G26" s="213"/>
      <c r="H26" s="300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</row>
    <row r="27" spans="1:54" ht="24" customHeight="1" x14ac:dyDescent="0.2">
      <c r="A27" s="301" t="s">
        <v>133</v>
      </c>
      <c r="B27" s="302"/>
      <c r="C27" s="213" t="s">
        <v>163</v>
      </c>
      <c r="D27" s="213"/>
      <c r="E27" s="213"/>
      <c r="F27" s="213"/>
      <c r="G27" s="213"/>
      <c r="H27" s="300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</row>
    <row r="28" spans="1:54" ht="22.5" customHeight="1" x14ac:dyDescent="0.2">
      <c r="A28" s="301" t="s">
        <v>149</v>
      </c>
      <c r="B28" s="302"/>
      <c r="C28" s="213" t="s">
        <v>157</v>
      </c>
      <c r="D28" s="213"/>
      <c r="E28" s="213"/>
      <c r="F28" s="213"/>
      <c r="G28" s="213"/>
      <c r="H28" s="300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</row>
    <row r="29" spans="1:54" ht="31.5" customHeight="1" x14ac:dyDescent="0.2">
      <c r="A29" s="301"/>
      <c r="B29" s="302"/>
      <c r="C29" s="213" t="s">
        <v>150</v>
      </c>
      <c r="D29" s="213"/>
      <c r="E29" s="213"/>
      <c r="F29" s="213"/>
      <c r="G29" s="213"/>
      <c r="H29" s="300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</row>
    <row r="30" spans="1:54" ht="30.75" customHeight="1" x14ac:dyDescent="0.2">
      <c r="A30" s="301"/>
      <c r="B30" s="302"/>
      <c r="C30" s="213" t="s">
        <v>173</v>
      </c>
      <c r="D30" s="213"/>
      <c r="E30" s="213"/>
      <c r="F30" s="213"/>
      <c r="G30" s="213"/>
      <c r="H30" s="300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</row>
    <row r="31" spans="1:54" ht="33" customHeight="1" x14ac:dyDescent="0.2">
      <c r="A31" s="301"/>
      <c r="B31" s="302"/>
      <c r="C31" s="213" t="s">
        <v>156</v>
      </c>
      <c r="D31" s="213"/>
      <c r="E31" s="213"/>
      <c r="F31" s="213"/>
      <c r="G31" s="213"/>
      <c r="H31" s="300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</row>
    <row r="32" spans="1:54" s="1" customFormat="1" ht="30" customHeight="1" x14ac:dyDescent="0.2">
      <c r="A32" s="54"/>
      <c r="B32" s="29"/>
      <c r="C32" s="298" t="s">
        <v>158</v>
      </c>
      <c r="D32" s="298"/>
      <c r="E32" s="298"/>
      <c r="F32" s="298"/>
      <c r="G32" s="298"/>
      <c r="H32" s="299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</row>
    <row r="33" spans="1:78" ht="22.5" customHeight="1" x14ac:dyDescent="0.2">
      <c r="A33" s="306" t="s">
        <v>174</v>
      </c>
      <c r="B33" s="307"/>
      <c r="C33" s="307"/>
      <c r="D33" s="307"/>
      <c r="E33" s="307"/>
      <c r="F33" s="307"/>
      <c r="G33" s="307"/>
      <c r="H33" s="308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</row>
    <row r="34" spans="1:78" ht="63" customHeight="1" x14ac:dyDescent="0.2">
      <c r="A34" s="309" t="s">
        <v>166</v>
      </c>
      <c r="B34" s="310"/>
      <c r="C34" s="310"/>
      <c r="D34" s="310"/>
      <c r="E34" s="310"/>
      <c r="F34" s="310"/>
      <c r="G34" s="310"/>
      <c r="H34" s="311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</row>
    <row r="35" spans="1:78" ht="22.5" customHeight="1" x14ac:dyDescent="0.2">
      <c r="A35" s="312" t="s">
        <v>175</v>
      </c>
      <c r="B35" s="313"/>
      <c r="C35" s="313"/>
      <c r="D35" s="313"/>
      <c r="E35" s="313"/>
      <c r="F35" s="313"/>
      <c r="G35" s="313"/>
      <c r="H35" s="31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</row>
    <row r="36" spans="1:78" ht="22.5" customHeight="1" x14ac:dyDescent="0.2">
      <c r="A36" s="315" t="s">
        <v>176</v>
      </c>
      <c r="B36" s="223"/>
      <c r="C36" s="223"/>
      <c r="D36" s="223"/>
      <c r="E36" s="223"/>
      <c r="F36" s="223"/>
      <c r="G36" s="223"/>
      <c r="H36" s="316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</row>
    <row r="37" spans="1:78" ht="22.5" customHeight="1" x14ac:dyDescent="0.2">
      <c r="A37" s="315" t="s">
        <v>167</v>
      </c>
      <c r="B37" s="223"/>
      <c r="C37" s="223"/>
      <c r="D37" s="223"/>
      <c r="E37" s="223"/>
      <c r="F37" s="223"/>
      <c r="G37" s="223"/>
      <c r="H37" s="316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</row>
    <row r="38" spans="1:78" ht="22.5" customHeight="1" x14ac:dyDescent="0.2">
      <c r="A38" s="315" t="s">
        <v>178</v>
      </c>
      <c r="B38" s="223"/>
      <c r="C38" s="223"/>
      <c r="D38" s="223"/>
      <c r="E38" s="223"/>
      <c r="F38" s="223"/>
      <c r="G38" s="223"/>
      <c r="H38" s="316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</row>
    <row r="39" spans="1:78" ht="22.5" customHeight="1" x14ac:dyDescent="0.2">
      <c r="A39" s="315" t="s">
        <v>180</v>
      </c>
      <c r="B39" s="223"/>
      <c r="C39" s="223"/>
      <c r="D39" s="223"/>
      <c r="E39" s="223"/>
      <c r="F39" s="223"/>
      <c r="G39" s="223"/>
      <c r="H39" s="316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</row>
    <row r="40" spans="1:78" ht="22.5" customHeight="1" x14ac:dyDescent="0.2">
      <c r="A40" s="315" t="s">
        <v>179</v>
      </c>
      <c r="B40" s="223"/>
      <c r="C40" s="223"/>
      <c r="D40" s="223"/>
      <c r="E40" s="223"/>
      <c r="F40" s="223"/>
      <c r="G40" s="223"/>
      <c r="H40" s="316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</row>
    <row r="41" spans="1:78" ht="22.5" customHeight="1" x14ac:dyDescent="0.2">
      <c r="A41" s="315" t="s">
        <v>168</v>
      </c>
      <c r="B41" s="223"/>
      <c r="C41" s="223"/>
      <c r="D41" s="223"/>
      <c r="E41" s="223"/>
      <c r="F41" s="223"/>
      <c r="G41" s="223"/>
      <c r="H41" s="316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</row>
    <row r="42" spans="1:78" ht="22.5" customHeight="1" thickBot="1" x14ac:dyDescent="0.25">
      <c r="A42" s="303" t="s">
        <v>140</v>
      </c>
      <c r="B42" s="304"/>
      <c r="C42" s="304"/>
      <c r="D42" s="304"/>
      <c r="E42" s="304"/>
      <c r="F42" s="304"/>
      <c r="G42" s="304"/>
      <c r="H42" s="305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</row>
    <row r="43" spans="1:78" ht="22.5" customHeight="1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</row>
    <row r="44" spans="1:78" ht="22.5" customHeigh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</row>
    <row r="45" spans="1:78" ht="22.5" customHeigh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</row>
    <row r="46" spans="1:78" ht="22.5" customHeigh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</row>
    <row r="47" spans="1:78" ht="22.5" customHeight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</row>
    <row r="48" spans="1:78" ht="22.5" customHeight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</row>
    <row r="49" spans="1:78" ht="22.5" customHeight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</row>
    <row r="50" spans="1:78" ht="22.5" customHeigh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</row>
    <row r="51" spans="1:78" ht="22.5" customHeight="1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</row>
    <row r="52" spans="1:78" ht="22.5" customHeigh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</row>
    <row r="53" spans="1:78" ht="22.5" customHeight="1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</row>
  </sheetData>
  <sheetProtection algorithmName="SHA-512" hashValue="ejsUPD+B71kG19VJK4cSEAi8RUHbBcz6aiUdvnGfpG2C6ElgscEpTsH4bu284oWJRGSSsit5hE0/ORCwoi7uRw==" saltValue="yZE886yaD1sRo90XSCU6qQ==" spinCount="100000" sheet="1" formatColumns="0" formatRows="0" selectLockedCells="1"/>
  <mergeCells count="59">
    <mergeCell ref="A4:H4"/>
    <mergeCell ref="A1:H1"/>
    <mergeCell ref="C6:H6"/>
    <mergeCell ref="C7:H7"/>
    <mergeCell ref="A2:H2"/>
    <mergeCell ref="A3:H3"/>
    <mergeCell ref="A5:B5"/>
    <mergeCell ref="A6:B6"/>
    <mergeCell ref="C5:H5"/>
    <mergeCell ref="A7:B7"/>
    <mergeCell ref="A8:B8"/>
    <mergeCell ref="A9:B9"/>
    <mergeCell ref="C9:H9"/>
    <mergeCell ref="C8:H8"/>
    <mergeCell ref="A11:B11"/>
    <mergeCell ref="C11:H11"/>
    <mergeCell ref="C10:H10"/>
    <mergeCell ref="A10:B10"/>
    <mergeCell ref="A13:H13"/>
    <mergeCell ref="A12:B12"/>
    <mergeCell ref="C12:H12"/>
    <mergeCell ref="A17:B17"/>
    <mergeCell ref="C17:H17"/>
    <mergeCell ref="A14:H14"/>
    <mergeCell ref="A20:H20"/>
    <mergeCell ref="A18:B18"/>
    <mergeCell ref="C18:H18"/>
    <mergeCell ref="A15:H15"/>
    <mergeCell ref="A16:B16"/>
    <mergeCell ref="C16:H16"/>
    <mergeCell ref="C19:H19"/>
    <mergeCell ref="A19:B19"/>
    <mergeCell ref="A21:H21"/>
    <mergeCell ref="A28:B31"/>
    <mergeCell ref="C29:H29"/>
    <mergeCell ref="A26:B26"/>
    <mergeCell ref="A27:B27"/>
    <mergeCell ref="A23:H23"/>
    <mergeCell ref="C24:H24"/>
    <mergeCell ref="A22:H22"/>
    <mergeCell ref="C30:H30"/>
    <mergeCell ref="C31:H31"/>
    <mergeCell ref="A42:H42"/>
    <mergeCell ref="A33:H33"/>
    <mergeCell ref="A34:H34"/>
    <mergeCell ref="A35:H35"/>
    <mergeCell ref="A36:H36"/>
    <mergeCell ref="A39:H39"/>
    <mergeCell ref="A40:H40"/>
    <mergeCell ref="A41:H41"/>
    <mergeCell ref="A37:H37"/>
    <mergeCell ref="A38:H38"/>
    <mergeCell ref="C32:H32"/>
    <mergeCell ref="C27:H27"/>
    <mergeCell ref="C28:H28"/>
    <mergeCell ref="A24:B24"/>
    <mergeCell ref="A25:B25"/>
    <mergeCell ref="C25:H25"/>
    <mergeCell ref="C26:H26"/>
  </mergeCells>
  <phoneticPr fontId="62" type="noConversion"/>
  <pageMargins left="1.7708333333333333E-2" right="0.70866141732283472" top="0.74803149606299213" bottom="0.74803149606299213" header="0.31496062992125984" footer="0.31496062992125984"/>
  <pageSetup paperSize="9" scale="66" fitToHeight="0" orientation="portrait" r:id="rId1"/>
  <headerFooter>
    <oddHeader>&amp;L&amp;"Calibri,Bold"&amp;12Transition Quality Assurance System (TQAS)</oddHeader>
    <oddFooter>&amp;C&amp;G&amp;R&amp;"Calibri,Bold"&amp;11
&amp;9TSS-8c-F19/LTI Monthly Claim /MSLETB/Form/V1.1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J15"/>
  <sheetViews>
    <sheetView topLeftCell="B1" workbookViewId="0">
      <selection activeCell="H20" sqref="H20"/>
    </sheetView>
  </sheetViews>
  <sheetFormatPr defaultColWidth="18.85546875" defaultRowHeight="18" customHeight="1" x14ac:dyDescent="0.2"/>
  <cols>
    <col min="1" max="2" width="18.85546875" style="23"/>
    <col min="3" max="3" width="22.42578125" style="23" customWidth="1"/>
    <col min="4" max="16384" width="18.85546875" style="23"/>
  </cols>
  <sheetData>
    <row r="1" spans="1:10" ht="18" customHeight="1" x14ac:dyDescent="0.2">
      <c r="A1" s="23" t="s">
        <v>113</v>
      </c>
      <c r="B1" s="23" t="s">
        <v>115</v>
      </c>
      <c r="D1" s="25" t="s">
        <v>113</v>
      </c>
      <c r="E1" s="23" t="s">
        <v>115</v>
      </c>
      <c r="G1" s="342" t="s">
        <v>117</v>
      </c>
      <c r="H1" s="342"/>
      <c r="I1" s="342"/>
      <c r="J1" s="26"/>
    </row>
    <row r="2" spans="1:10" ht="18" customHeight="1" x14ac:dyDescent="0.2">
      <c r="A2" s="23" t="s">
        <v>59</v>
      </c>
      <c r="B2" s="26">
        <f t="shared" ref="B2:B13" si="0">I2</f>
        <v>4</v>
      </c>
      <c r="C2" s="27" t="str">
        <f>'Month 1'!C4:D4</f>
        <v>January</v>
      </c>
      <c r="D2" s="25" t="s">
        <v>59</v>
      </c>
      <c r="E2" s="23">
        <v>0</v>
      </c>
      <c r="G2" s="27">
        <v>44927</v>
      </c>
      <c r="H2" s="27">
        <f>EOMONTH(G2,0)</f>
        <v>44957</v>
      </c>
      <c r="I2" s="26">
        <f>IF(MONTH(G2)&lt;&gt;12,WEEKNUM(G3,14)-WEEKNUM(G2,14),52-WEEKNUM(G2,14)+1)</f>
        <v>4</v>
      </c>
      <c r="J2" s="26"/>
    </row>
    <row r="3" spans="1:10" ht="18" customHeight="1" x14ac:dyDescent="0.2">
      <c r="A3" s="23" t="s">
        <v>60</v>
      </c>
      <c r="B3" s="26">
        <f t="shared" si="0"/>
        <v>4</v>
      </c>
      <c r="C3" s="27" t="str">
        <f>INDEX($D$2:D13,MOD(VLOOKUP(C2,Data!$D$2:$E$13,2,0)+COLUMNS($C$3:$C$13),12)+1)</f>
        <v>February</v>
      </c>
      <c r="D3" s="25" t="s">
        <v>60</v>
      </c>
      <c r="E3" s="23">
        <v>1</v>
      </c>
      <c r="G3" s="27">
        <f>H2+1</f>
        <v>44958</v>
      </c>
      <c r="H3" s="27">
        <f t="shared" ref="H3:H14" si="1">EOMONTH(G3,0)</f>
        <v>44985</v>
      </c>
      <c r="I3" s="26">
        <f t="shared" ref="I3:I14" si="2">IF(MONTH(G3)&lt;&gt;12,WEEKNUM(G4,14)-WEEKNUM(G3,14),52-WEEKNUM(G3,14)+1)</f>
        <v>4</v>
      </c>
    </row>
    <row r="4" spans="1:10" ht="18" customHeight="1" x14ac:dyDescent="0.2">
      <c r="A4" s="23" t="s">
        <v>61</v>
      </c>
      <c r="B4" s="26">
        <f t="shared" si="0"/>
        <v>5</v>
      </c>
      <c r="C4" s="27" t="str">
        <f>INDEX($D$2:D14,MOD(VLOOKUP(C3,Data!$D$2:$E$13,2,0)+COLUMNS($C$3:$C$13),12)+1)</f>
        <v>March</v>
      </c>
      <c r="D4" s="25" t="s">
        <v>61</v>
      </c>
      <c r="E4" s="23">
        <v>2</v>
      </c>
      <c r="G4" s="27">
        <f t="shared" ref="G4:G13" si="3">H3+1</f>
        <v>44986</v>
      </c>
      <c r="H4" s="27">
        <f t="shared" si="1"/>
        <v>45016</v>
      </c>
      <c r="I4" s="26">
        <f t="shared" si="2"/>
        <v>5</v>
      </c>
    </row>
    <row r="5" spans="1:10" ht="18" customHeight="1" x14ac:dyDescent="0.2">
      <c r="A5" s="23" t="s">
        <v>62</v>
      </c>
      <c r="B5" s="26">
        <f t="shared" si="0"/>
        <v>4</v>
      </c>
      <c r="C5" s="27" t="str">
        <f>INDEX($D$2:D15,MOD(VLOOKUP(C4,Data!$D$2:$E$13,2,0)+COLUMNS($C$3:$C$13),12)+1)</f>
        <v>April</v>
      </c>
      <c r="D5" s="25" t="s">
        <v>62</v>
      </c>
      <c r="E5" s="23">
        <v>3</v>
      </c>
      <c r="G5" s="27">
        <f t="shared" si="3"/>
        <v>45017</v>
      </c>
      <c r="H5" s="27">
        <f t="shared" si="1"/>
        <v>45046</v>
      </c>
      <c r="I5" s="26">
        <f t="shared" si="2"/>
        <v>4</v>
      </c>
    </row>
    <row r="6" spans="1:10" ht="18" customHeight="1" x14ac:dyDescent="0.2">
      <c r="A6" s="23" t="s">
        <v>63</v>
      </c>
      <c r="B6" s="26">
        <f t="shared" si="0"/>
        <v>5</v>
      </c>
      <c r="C6" s="27" t="str">
        <f>INDEX($D$2:D16,MOD(VLOOKUP(C5,Data!$D$2:$E$13,2,0)+COLUMNS($C$3:$C$13),12)+1)</f>
        <v>May</v>
      </c>
      <c r="D6" s="25" t="s">
        <v>63</v>
      </c>
      <c r="E6" s="23">
        <v>4</v>
      </c>
      <c r="G6" s="27">
        <f t="shared" si="3"/>
        <v>45047</v>
      </c>
      <c r="H6" s="27">
        <f t="shared" si="1"/>
        <v>45077</v>
      </c>
      <c r="I6" s="26">
        <f t="shared" si="2"/>
        <v>5</v>
      </c>
    </row>
    <row r="7" spans="1:10" ht="18" customHeight="1" x14ac:dyDescent="0.2">
      <c r="A7" s="23" t="s">
        <v>64</v>
      </c>
      <c r="B7" s="26">
        <f t="shared" si="0"/>
        <v>4</v>
      </c>
      <c r="C7" s="27" t="str">
        <f>INDEX($D$2:D17,MOD(VLOOKUP(C6,Data!$D$2:$E$13,2,0)+COLUMNS($C$3:$C$13),12)+1)</f>
        <v>June</v>
      </c>
      <c r="D7" s="25" t="s">
        <v>64</v>
      </c>
      <c r="E7" s="23">
        <v>5</v>
      </c>
      <c r="G7" s="27">
        <f t="shared" si="3"/>
        <v>45078</v>
      </c>
      <c r="H7" s="27">
        <f t="shared" si="1"/>
        <v>45107</v>
      </c>
      <c r="I7" s="26">
        <f t="shared" si="2"/>
        <v>4</v>
      </c>
    </row>
    <row r="8" spans="1:10" ht="18" customHeight="1" x14ac:dyDescent="0.2">
      <c r="A8" s="23" t="s">
        <v>65</v>
      </c>
      <c r="B8" s="26">
        <f t="shared" si="0"/>
        <v>4</v>
      </c>
      <c r="C8" s="27" t="str">
        <f>INDEX($D$2:D18,MOD(VLOOKUP(C7,Data!$D$2:$E$13,2,0)+COLUMNS($C$3:$C$13),12)+1)</f>
        <v>July</v>
      </c>
      <c r="D8" s="25" t="s">
        <v>65</v>
      </c>
      <c r="E8" s="23">
        <v>6</v>
      </c>
      <c r="G8" s="27">
        <f t="shared" si="3"/>
        <v>45108</v>
      </c>
      <c r="H8" s="27">
        <f t="shared" si="1"/>
        <v>45138</v>
      </c>
      <c r="I8" s="26">
        <f t="shared" si="2"/>
        <v>4</v>
      </c>
    </row>
    <row r="9" spans="1:10" ht="18" customHeight="1" x14ac:dyDescent="0.2">
      <c r="A9" s="23" t="s">
        <v>66</v>
      </c>
      <c r="B9" s="26">
        <f t="shared" si="0"/>
        <v>5</v>
      </c>
      <c r="C9" s="27" t="str">
        <f>INDEX($D$2:D19,MOD(VLOOKUP(C8,Data!$D$2:$E$13,2,0)+COLUMNS($C$3:$C$13),12)+1)</f>
        <v>August</v>
      </c>
      <c r="D9" s="25" t="s">
        <v>66</v>
      </c>
      <c r="E9" s="23">
        <v>7</v>
      </c>
      <c r="G9" s="27">
        <f t="shared" si="3"/>
        <v>45139</v>
      </c>
      <c r="H9" s="27">
        <f t="shared" si="1"/>
        <v>45169</v>
      </c>
      <c r="I9" s="26">
        <f t="shared" si="2"/>
        <v>5</v>
      </c>
    </row>
    <row r="10" spans="1:10" ht="18" customHeight="1" x14ac:dyDescent="0.2">
      <c r="A10" s="23" t="s">
        <v>67</v>
      </c>
      <c r="B10" s="26">
        <f t="shared" si="0"/>
        <v>4</v>
      </c>
      <c r="C10" s="27" t="str">
        <f>INDEX($D$2:D20,MOD(VLOOKUP(C9,Data!$D$2:$E$13,2,0)+COLUMNS($C$3:$C$13),12)+1)</f>
        <v>September</v>
      </c>
      <c r="D10" s="25" t="s">
        <v>67</v>
      </c>
      <c r="E10" s="23">
        <v>8</v>
      </c>
      <c r="G10" s="27">
        <f t="shared" si="3"/>
        <v>45170</v>
      </c>
      <c r="H10" s="27">
        <f t="shared" si="1"/>
        <v>45199</v>
      </c>
      <c r="I10" s="26">
        <f t="shared" si="2"/>
        <v>4</v>
      </c>
    </row>
    <row r="11" spans="1:10" ht="18" customHeight="1" x14ac:dyDescent="0.2">
      <c r="A11" s="23" t="s">
        <v>68</v>
      </c>
      <c r="B11" s="26">
        <f t="shared" si="0"/>
        <v>4</v>
      </c>
      <c r="C11" s="27" t="str">
        <f>INDEX($D$2:D21,MOD(VLOOKUP(C10,Data!$D$2:$E$13,2,0)+COLUMNS($C$3:$C$13),12)+1)</f>
        <v>October</v>
      </c>
      <c r="D11" s="25" t="s">
        <v>68</v>
      </c>
      <c r="E11" s="23">
        <v>9</v>
      </c>
      <c r="G11" s="27">
        <f t="shared" si="3"/>
        <v>45200</v>
      </c>
      <c r="H11" s="27">
        <f t="shared" si="1"/>
        <v>45230</v>
      </c>
      <c r="I11" s="26">
        <f t="shared" si="2"/>
        <v>4</v>
      </c>
    </row>
    <row r="12" spans="1:10" ht="18" customHeight="1" x14ac:dyDescent="0.2">
      <c r="A12" s="23" t="s">
        <v>69</v>
      </c>
      <c r="B12" s="26">
        <f t="shared" si="0"/>
        <v>5</v>
      </c>
      <c r="C12" s="27" t="str">
        <f>INDEX($D$2:D22,MOD(VLOOKUP(C11,Data!$D$2:$E$13,2,0)+COLUMNS($C$3:$C$13),12)+1)</f>
        <v>November</v>
      </c>
      <c r="D12" s="25" t="s">
        <v>69</v>
      </c>
      <c r="E12" s="23">
        <v>10</v>
      </c>
      <c r="G12" s="27">
        <f t="shared" si="3"/>
        <v>45231</v>
      </c>
      <c r="H12" s="27">
        <f t="shared" si="1"/>
        <v>45260</v>
      </c>
      <c r="I12" s="26">
        <f t="shared" si="2"/>
        <v>5</v>
      </c>
    </row>
    <row r="13" spans="1:10" ht="18" customHeight="1" x14ac:dyDescent="0.2">
      <c r="A13" s="23" t="s">
        <v>70</v>
      </c>
      <c r="B13" s="26">
        <f t="shared" si="0"/>
        <v>4</v>
      </c>
      <c r="C13" s="27" t="str">
        <f>INDEX($D$2:D23,MOD(VLOOKUP(C12,Data!$D$2:$E$13,2,0)+COLUMNS($C$3:$C$13),12)+1)</f>
        <v>December</v>
      </c>
      <c r="D13" s="25" t="s">
        <v>70</v>
      </c>
      <c r="E13" s="23">
        <v>11</v>
      </c>
      <c r="G13" s="27">
        <f t="shared" si="3"/>
        <v>45261</v>
      </c>
      <c r="H13" s="27">
        <f t="shared" si="1"/>
        <v>45291</v>
      </c>
      <c r="I13" s="26">
        <f t="shared" si="2"/>
        <v>4</v>
      </c>
      <c r="J13" s="26">
        <f>SUM(I2:I13)</f>
        <v>52</v>
      </c>
    </row>
    <row r="14" spans="1:10" ht="18" customHeight="1" x14ac:dyDescent="0.2">
      <c r="C14" s="27"/>
      <c r="G14" s="27">
        <f>H13+1</f>
        <v>45292</v>
      </c>
      <c r="H14" s="27">
        <f t="shared" si="1"/>
        <v>45322</v>
      </c>
      <c r="I14" s="26">
        <f t="shared" si="2"/>
        <v>5</v>
      </c>
    </row>
    <row r="15" spans="1:10" ht="18" customHeight="1" x14ac:dyDescent="0.2">
      <c r="G15" s="27">
        <f>H14+1</f>
        <v>45323</v>
      </c>
    </row>
  </sheetData>
  <sheetProtection selectLockedCells="1"/>
  <mergeCells count="1">
    <mergeCell ref="G1:I1"/>
  </mergeCells>
  <phoneticPr fontId="6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&amp;C&amp;G</oddFooter>
  </headerFooter>
  <legacyDrawingHF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43"/>
  <sheetViews>
    <sheetView topLeftCell="A96" zoomScaleNormal="100" workbookViewId="0">
      <selection activeCell="J114" sqref="J114"/>
    </sheetView>
  </sheetViews>
  <sheetFormatPr defaultRowHeight="12.75" x14ac:dyDescent="0.2"/>
  <cols>
    <col min="1" max="1" width="44.28515625" style="55" customWidth="1"/>
    <col min="2" max="2" width="7.5703125" style="55" customWidth="1"/>
    <col min="3" max="8" width="13.7109375" style="55" customWidth="1"/>
    <col min="9" max="9" width="12" style="55" customWidth="1"/>
    <col min="10" max="16384" width="9.140625" style="55"/>
  </cols>
  <sheetData>
    <row r="1" spans="1:18" ht="20.100000000000001" customHeight="1" x14ac:dyDescent="0.2">
      <c r="A1" s="252" t="s">
        <v>129</v>
      </c>
      <c r="B1" s="252"/>
      <c r="C1" s="252"/>
      <c r="D1" s="252"/>
      <c r="E1" s="252"/>
      <c r="F1" s="252"/>
      <c r="G1" s="252"/>
      <c r="H1" s="252"/>
      <c r="I1" s="252"/>
      <c r="R1" s="55" t="str">
        <f>'Month 1'!R1</f>
        <v>Director of Limited Company Operating the LTI</v>
      </c>
    </row>
    <row r="2" spans="1:18" ht="20.100000000000001" customHeight="1" x14ac:dyDescent="0.2">
      <c r="A2" s="268" t="s">
        <v>130</v>
      </c>
      <c r="B2" s="268"/>
      <c r="C2" s="268"/>
      <c r="D2" s="268"/>
      <c r="E2" s="268"/>
      <c r="F2" s="268"/>
      <c r="G2" s="268"/>
      <c r="H2" s="268"/>
      <c r="I2" s="268"/>
      <c r="R2" s="55" t="str">
        <f>'Month 1'!R2</f>
        <v>Trustee/Authorised officer of Friendly Society operating the LTI</v>
      </c>
    </row>
    <row r="3" spans="1:18" ht="15.95" customHeight="1" x14ac:dyDescent="0.2">
      <c r="A3" s="235" t="s">
        <v>99</v>
      </c>
      <c r="B3" s="235"/>
      <c r="C3" s="253">
        <f>'Month 1'!C3:I3</f>
        <v>0</v>
      </c>
      <c r="D3" s="253"/>
      <c r="E3" s="253"/>
      <c r="F3" s="253"/>
      <c r="G3" s="253"/>
      <c r="H3" s="253"/>
      <c r="I3" s="253"/>
      <c r="R3" s="55" t="str">
        <f>'Month 1'!R3</f>
        <v>Chief Executive of the Limited Company operating the LTI</v>
      </c>
    </row>
    <row r="4" spans="1:18" ht="15.95" customHeight="1" x14ac:dyDescent="0.25">
      <c r="A4" s="235" t="s">
        <v>0</v>
      </c>
      <c r="B4" s="235"/>
      <c r="C4" s="254" t="str">
        <f>Data!C12</f>
        <v>November</v>
      </c>
      <c r="D4" s="255"/>
      <c r="E4" s="261" t="str">
        <f>'Month 1'!E4:F5</f>
        <v>Number of Weeks in Month - Budget Purposes</v>
      </c>
      <c r="F4" s="261"/>
      <c r="G4" s="266">
        <f>Data!B12</f>
        <v>5</v>
      </c>
      <c r="H4" s="20" t="s">
        <v>1</v>
      </c>
      <c r="I4" s="16">
        <f>'Month 1'!I4</f>
        <v>0</v>
      </c>
      <c r="R4" s="55">
        <f>'Month 1'!R4</f>
        <v>0</v>
      </c>
    </row>
    <row r="5" spans="1:18" ht="15.95" customHeight="1" x14ac:dyDescent="0.2">
      <c r="A5" s="235" t="s">
        <v>133</v>
      </c>
      <c r="B5" s="235"/>
      <c r="C5" s="259">
        <f>'Month 10'!B95</f>
        <v>0</v>
      </c>
      <c r="D5" s="260"/>
      <c r="E5" s="261"/>
      <c r="F5" s="261"/>
      <c r="G5" s="266"/>
      <c r="H5" s="20" t="s">
        <v>2</v>
      </c>
      <c r="I5" s="16">
        <f>'Month 1'!I5</f>
        <v>0</v>
      </c>
    </row>
    <row r="6" spans="1:18" ht="15.95" customHeight="1" x14ac:dyDescent="0.2">
      <c r="A6" s="235" t="s">
        <v>118</v>
      </c>
      <c r="B6" s="235"/>
      <c r="C6" s="235"/>
      <c r="D6" s="235"/>
      <c r="E6" s="21">
        <f>IF('Month 10'!$E$6-'Month 10'!$G$4&gt;0,'Month 10'!$E$6-'Month 10'!$G$4,0)</f>
        <v>9</v>
      </c>
      <c r="F6" s="235" t="s">
        <v>184</v>
      </c>
      <c r="G6" s="235"/>
      <c r="H6" s="235"/>
      <c r="I6" s="15">
        <f>'Month 1'!I6</f>
        <v>52</v>
      </c>
    </row>
    <row r="7" spans="1:18" ht="15.95" customHeight="1" x14ac:dyDescent="0.25">
      <c r="A7" s="267" t="s">
        <v>3</v>
      </c>
      <c r="B7" s="67"/>
      <c r="C7" s="256" t="s">
        <v>4</v>
      </c>
      <c r="D7" s="257"/>
      <c r="E7" s="257"/>
      <c r="F7" s="257"/>
      <c r="G7" s="257"/>
      <c r="H7" s="257"/>
      <c r="I7" s="258"/>
    </row>
    <row r="8" spans="1:18" ht="15.95" customHeight="1" x14ac:dyDescent="0.25">
      <c r="A8" s="251"/>
      <c r="B8" s="68"/>
      <c r="C8" s="69"/>
      <c r="D8" s="256" t="s">
        <v>5</v>
      </c>
      <c r="E8" s="257"/>
      <c r="F8" s="258"/>
      <c r="G8" s="256" t="s">
        <v>6</v>
      </c>
      <c r="H8" s="257"/>
      <c r="I8" s="258"/>
    </row>
    <row r="9" spans="1:18" ht="30.75" thickBot="1" x14ac:dyDescent="0.25">
      <c r="A9" s="251"/>
      <c r="B9" s="70" t="s">
        <v>74</v>
      </c>
      <c r="C9" s="71" t="s">
        <v>169</v>
      </c>
      <c r="D9" s="71" t="s">
        <v>7</v>
      </c>
      <c r="E9" s="71" t="s">
        <v>8</v>
      </c>
      <c r="F9" s="71" t="s">
        <v>9</v>
      </c>
      <c r="G9" s="71" t="s">
        <v>7</v>
      </c>
      <c r="H9" s="71" t="s">
        <v>8</v>
      </c>
      <c r="I9" s="71" t="s">
        <v>9</v>
      </c>
    </row>
    <row r="10" spans="1:18" ht="15.95" customHeight="1" x14ac:dyDescent="0.25">
      <c r="A10" s="72" t="s">
        <v>44</v>
      </c>
      <c r="B10" s="73"/>
      <c r="C10" s="74"/>
      <c r="D10" s="74"/>
      <c r="E10" s="74"/>
      <c r="F10" s="74"/>
      <c r="G10" s="74"/>
      <c r="H10" s="74"/>
      <c r="I10" s="75"/>
    </row>
    <row r="11" spans="1:18" ht="15.95" customHeight="1" x14ac:dyDescent="0.2">
      <c r="A11" s="76" t="s">
        <v>100</v>
      </c>
      <c r="B11" s="77">
        <v>4141</v>
      </c>
      <c r="C11" s="8">
        <f>'Month 1'!C11</f>
        <v>0</v>
      </c>
      <c r="D11" s="8">
        <f>IF($E$6&gt;$G$4,ROUND(C11/$I$6,2)*$G$4,ROUND(C11/$I$6,2)*$E$6)</f>
        <v>0</v>
      </c>
      <c r="E11" s="7">
        <v>0</v>
      </c>
      <c r="F11" s="8">
        <f>E11-D11</f>
        <v>0</v>
      </c>
      <c r="G11" s="8">
        <f>D11+'Month 10'!G11</f>
        <v>0</v>
      </c>
      <c r="H11" s="8">
        <f>E11+'Month 10'!H11</f>
        <v>0</v>
      </c>
      <c r="I11" s="117">
        <f>H11-G11</f>
        <v>0</v>
      </c>
    </row>
    <row r="12" spans="1:18" ht="15.95" customHeight="1" x14ac:dyDescent="0.2">
      <c r="A12" s="76" t="s">
        <v>101</v>
      </c>
      <c r="B12" s="77">
        <v>4140</v>
      </c>
      <c r="C12" s="8">
        <f>'Month 1'!C12</f>
        <v>0</v>
      </c>
      <c r="D12" s="8">
        <f>IF($E$6&gt;$G$4,ROUND(C12/$I$6,2)*$G$4,ROUND(C12/$I$6,2)*$E$6)</f>
        <v>0</v>
      </c>
      <c r="E12" s="7">
        <v>0</v>
      </c>
      <c r="F12" s="8">
        <f>E12-D12</f>
        <v>0</v>
      </c>
      <c r="G12" s="8">
        <f>D12+'Month 10'!G12</f>
        <v>0</v>
      </c>
      <c r="H12" s="8">
        <f>E12+'Month 10'!H12</f>
        <v>0</v>
      </c>
      <c r="I12" s="117">
        <f>H12-G12</f>
        <v>0</v>
      </c>
    </row>
    <row r="13" spans="1:18" ht="15.95" customHeight="1" x14ac:dyDescent="0.2">
      <c r="A13" s="76" t="s">
        <v>110</v>
      </c>
      <c r="B13" s="77">
        <v>4141</v>
      </c>
      <c r="C13" s="8">
        <f>'Month 1'!C13</f>
        <v>0</v>
      </c>
      <c r="D13" s="8">
        <f>IF($E$6&gt;$G$4,ROUND(C13/$I$6,2)*$G$4,ROUND(C13/$I$6,2)*$E$6)</f>
        <v>0</v>
      </c>
      <c r="E13" s="7">
        <v>0</v>
      </c>
      <c r="F13" s="8">
        <f>E13-D13</f>
        <v>0</v>
      </c>
      <c r="G13" s="8">
        <f>D13+'Month 10'!G13</f>
        <v>0</v>
      </c>
      <c r="H13" s="8">
        <f>E13+'Month 10'!H13</f>
        <v>0</v>
      </c>
      <c r="I13" s="117">
        <f>H13-G13</f>
        <v>0</v>
      </c>
    </row>
    <row r="14" spans="1:18" ht="15.95" customHeight="1" x14ac:dyDescent="0.2">
      <c r="A14" s="76" t="s">
        <v>111</v>
      </c>
      <c r="B14" s="77">
        <v>4140</v>
      </c>
      <c r="C14" s="8">
        <f>'Month 1'!C14</f>
        <v>0</v>
      </c>
      <c r="D14" s="8">
        <f>IF($E$6&gt;$G$4,ROUND(C14/$I$6,2)*$G$4,ROUND(C14/$I$6,2)*$E$6)</f>
        <v>0</v>
      </c>
      <c r="E14" s="7">
        <v>0</v>
      </c>
      <c r="F14" s="8">
        <f>E14-D14</f>
        <v>0</v>
      </c>
      <c r="G14" s="8">
        <f>D14+'Month 10'!G14</f>
        <v>0</v>
      </c>
      <c r="H14" s="8">
        <f>E14+'Month 10'!H14</f>
        <v>0</v>
      </c>
      <c r="I14" s="117">
        <f>H14-G14</f>
        <v>0</v>
      </c>
    </row>
    <row r="15" spans="1:18" ht="15.95" customHeight="1" x14ac:dyDescent="0.2">
      <c r="A15" s="78" t="s">
        <v>41</v>
      </c>
      <c r="B15" s="79"/>
      <c r="C15" s="104">
        <f>SUM(C11:C14)</f>
        <v>0</v>
      </c>
      <c r="D15" s="104">
        <f>SUM(D11:D14)</f>
        <v>0</v>
      </c>
      <c r="E15" s="104">
        <f>SUM(E11:E14)</f>
        <v>0</v>
      </c>
      <c r="F15" s="104">
        <f>E15-D15</f>
        <v>0</v>
      </c>
      <c r="G15" s="104">
        <f>SUM(G11:G14)</f>
        <v>0</v>
      </c>
      <c r="H15" s="104">
        <f>SUM(H11:H14)</f>
        <v>0</v>
      </c>
      <c r="I15" s="185">
        <f>H15-G15</f>
        <v>0</v>
      </c>
    </row>
    <row r="16" spans="1:18" ht="15.95" customHeight="1" thickBot="1" x14ac:dyDescent="0.25">
      <c r="A16" s="80"/>
      <c r="B16" s="81"/>
      <c r="C16" s="112"/>
      <c r="D16" s="105"/>
      <c r="E16" s="112"/>
      <c r="F16" s="105"/>
      <c r="G16" s="105"/>
      <c r="H16" s="112"/>
      <c r="I16" s="118"/>
    </row>
    <row r="17" spans="1:14" ht="15.95" customHeight="1" x14ac:dyDescent="0.25">
      <c r="A17" s="72" t="s">
        <v>45</v>
      </c>
      <c r="B17" s="82"/>
      <c r="C17" s="23"/>
      <c r="D17" s="109"/>
      <c r="E17" s="23"/>
      <c r="F17" s="109"/>
      <c r="G17" s="109"/>
      <c r="H17" s="23"/>
      <c r="I17" s="126"/>
      <c r="N17" s="63"/>
    </row>
    <row r="18" spans="1:14" ht="15.95" customHeight="1" x14ac:dyDescent="0.2">
      <c r="A18" s="78" t="s">
        <v>75</v>
      </c>
      <c r="B18" s="79">
        <v>3561</v>
      </c>
      <c r="C18" s="104">
        <f>'Month 1'!C18</f>
        <v>0</v>
      </c>
      <c r="D18" s="8">
        <f>IF($E$6&gt;$G$4,ROUND(C18/$I$6,2)*$G$4,ROUND(C18/$I$6,2)*$E$6)</f>
        <v>0</v>
      </c>
      <c r="E18" s="7">
        <v>0</v>
      </c>
      <c r="F18" s="110">
        <f>E18-D18</f>
        <v>0</v>
      </c>
      <c r="G18" s="110">
        <f>D18+'Month 10'!G18</f>
        <v>0</v>
      </c>
      <c r="H18" s="110">
        <f>E18+'Month 10'!H18</f>
        <v>0</v>
      </c>
      <c r="I18" s="197">
        <f>H18-G18</f>
        <v>0</v>
      </c>
      <c r="N18" s="63"/>
    </row>
    <row r="19" spans="1:14" ht="15.95" customHeight="1" x14ac:dyDescent="0.2">
      <c r="A19" s="83" t="s">
        <v>76</v>
      </c>
      <c r="B19" s="84"/>
      <c r="C19" s="187"/>
      <c r="D19" s="180"/>
      <c r="E19" s="187"/>
      <c r="F19" s="186"/>
      <c r="G19" s="186"/>
      <c r="H19" s="179"/>
      <c r="I19" s="188"/>
      <c r="N19" s="63"/>
    </row>
    <row r="20" spans="1:14" ht="15.95" customHeight="1" x14ac:dyDescent="0.2">
      <c r="A20" s="78" t="s">
        <v>77</v>
      </c>
      <c r="B20" s="79">
        <v>3561</v>
      </c>
      <c r="C20" s="104">
        <f>'Month 1'!C20</f>
        <v>0</v>
      </c>
      <c r="D20" s="8">
        <f>IF($E$6&gt;$G$4,ROUND(C20/$I$6,2)*$G$4,ROUND(C20/$I$6,2)*$E$6)</f>
        <v>0</v>
      </c>
      <c r="E20" s="7">
        <v>0</v>
      </c>
      <c r="F20" s="110">
        <f>E20-D20</f>
        <v>0</v>
      </c>
      <c r="G20" s="110">
        <f>D20+'Month 10'!G20</f>
        <v>0</v>
      </c>
      <c r="H20" s="110">
        <f>E20+'Month 10'!H20</f>
        <v>0</v>
      </c>
      <c r="I20" s="197">
        <f>H20-G20</f>
        <v>0</v>
      </c>
      <c r="N20" s="63"/>
    </row>
    <row r="21" spans="1:14" ht="15.95" customHeight="1" thickBot="1" x14ac:dyDescent="0.25">
      <c r="A21" s="90"/>
      <c r="B21" s="81"/>
      <c r="C21" s="187"/>
      <c r="D21" s="180"/>
      <c r="E21" s="187"/>
      <c r="F21" s="109"/>
      <c r="G21" s="109"/>
      <c r="H21" s="23"/>
      <c r="I21" s="126"/>
      <c r="N21" s="63"/>
    </row>
    <row r="22" spans="1:14" ht="15.95" customHeight="1" x14ac:dyDescent="0.25">
      <c r="A22" s="72" t="s">
        <v>47</v>
      </c>
      <c r="B22" s="86"/>
      <c r="C22" s="135"/>
      <c r="D22" s="108"/>
      <c r="E22" s="135" t="s">
        <v>3</v>
      </c>
      <c r="F22" s="106"/>
      <c r="G22" s="106"/>
      <c r="H22" s="119"/>
      <c r="I22" s="120"/>
    </row>
    <row r="23" spans="1:14" ht="32.25" customHeight="1" x14ac:dyDescent="0.2">
      <c r="A23" s="202" t="s">
        <v>56</v>
      </c>
      <c r="B23" s="88">
        <v>4151</v>
      </c>
      <c r="C23" s="104">
        <f>'Month 1'!C23</f>
        <v>0</v>
      </c>
      <c r="D23" s="8">
        <f>IF($E$6&gt;$G$4,ROUND(C23/$I$6,2)*$G$4,ROUND(C23/$I$6,2)*$E$6)</f>
        <v>0</v>
      </c>
      <c r="E23" s="7">
        <v>0</v>
      </c>
      <c r="F23" s="121">
        <f>E23-D23</f>
        <v>0</v>
      </c>
      <c r="G23" s="121">
        <f>D23+'Month 10'!G23</f>
        <v>0</v>
      </c>
      <c r="H23" s="121">
        <f>E23+'Month 10'!H23</f>
        <v>0</v>
      </c>
      <c r="I23" s="122">
        <f>H23-G23</f>
        <v>0</v>
      </c>
    </row>
    <row r="24" spans="1:14" ht="15.95" customHeight="1" x14ac:dyDescent="0.2">
      <c r="A24" s="78" t="s">
        <v>10</v>
      </c>
      <c r="B24" s="79">
        <v>3580</v>
      </c>
      <c r="C24" s="104">
        <f>'Month 1'!C24</f>
        <v>0</v>
      </c>
      <c r="D24" s="8">
        <f>IF($E$6&gt;$G$4,ROUND(C24/$I$6,2)*$G$4,ROUND(C24/$I$6,2)*$E$6)</f>
        <v>0</v>
      </c>
      <c r="E24" s="7">
        <v>0</v>
      </c>
      <c r="F24" s="121">
        <f>E24-D24</f>
        <v>0</v>
      </c>
      <c r="G24" s="121">
        <f>D24+'Month 10'!G24</f>
        <v>0</v>
      </c>
      <c r="H24" s="121">
        <f>E24+'Month 10'!H24</f>
        <v>0</v>
      </c>
      <c r="I24" s="122">
        <f>H24-G24</f>
        <v>0</v>
      </c>
    </row>
    <row r="25" spans="1:14" ht="15.95" customHeight="1" x14ac:dyDescent="0.25">
      <c r="A25" s="89" t="s">
        <v>190</v>
      </c>
      <c r="B25" s="79"/>
      <c r="C25" s="104"/>
      <c r="D25" s="8"/>
      <c r="E25" s="7"/>
      <c r="F25" s="121"/>
      <c r="G25" s="121"/>
      <c r="H25" s="121"/>
      <c r="I25" s="122"/>
    </row>
    <row r="26" spans="1:14" ht="15.95" customHeight="1" x14ac:dyDescent="0.2">
      <c r="A26" s="78" t="s">
        <v>138</v>
      </c>
      <c r="B26" s="79">
        <v>3570</v>
      </c>
      <c r="C26" s="104">
        <f>'Month 1'!C26</f>
        <v>0</v>
      </c>
      <c r="D26" s="8">
        <f>IF($E$6&gt;$G$4,ROUND(C26/$I$6,2)*$G$4,ROUND(C26/$I$6,2)*$E$6)</f>
        <v>0</v>
      </c>
      <c r="E26" s="7">
        <v>0</v>
      </c>
      <c r="F26" s="121">
        <f>E26-D26</f>
        <v>0</v>
      </c>
      <c r="G26" s="121">
        <f>D26+'Month 10'!G26</f>
        <v>0</v>
      </c>
      <c r="H26" s="121">
        <f>E26+'Month 10'!H26</f>
        <v>0</v>
      </c>
      <c r="I26" s="122">
        <f>H26-G26</f>
        <v>0</v>
      </c>
    </row>
    <row r="27" spans="1:14" ht="15.95" customHeight="1" x14ac:dyDescent="0.25">
      <c r="A27" s="89" t="s">
        <v>48</v>
      </c>
      <c r="B27" s="79"/>
      <c r="C27" s="109"/>
      <c r="D27" s="109"/>
      <c r="E27" s="109"/>
      <c r="F27" s="109"/>
      <c r="G27" s="109"/>
      <c r="H27" s="109"/>
      <c r="I27" s="126"/>
    </row>
    <row r="28" spans="1:14" ht="15.95" customHeight="1" x14ac:dyDescent="0.2">
      <c r="A28" s="90" t="s">
        <v>102</v>
      </c>
      <c r="B28" s="77">
        <v>4152</v>
      </c>
      <c r="C28" s="8">
        <f>'Month 1'!C28</f>
        <v>0</v>
      </c>
      <c r="D28" s="8">
        <f t="shared" ref="D28:D39" si="0">IF($E$6&gt;$G$4,ROUND(C28/$I$6,2)*$G$4,ROUND(C28/$I$6,2)*$E$6)</f>
        <v>0</v>
      </c>
      <c r="E28" s="7">
        <v>0</v>
      </c>
      <c r="F28" s="8">
        <f>E28-D28</f>
        <v>0</v>
      </c>
      <c r="G28" s="8">
        <f>D28+'Month 10'!G28</f>
        <v>0</v>
      </c>
      <c r="H28" s="8">
        <f>E28+'Month 10'!H28</f>
        <v>0</v>
      </c>
      <c r="I28" s="117">
        <f>H28-G28</f>
        <v>0</v>
      </c>
    </row>
    <row r="29" spans="1:14" ht="15.95" customHeight="1" x14ac:dyDescent="0.2">
      <c r="A29" s="90" t="s">
        <v>52</v>
      </c>
      <c r="B29" s="77">
        <v>4152</v>
      </c>
      <c r="C29" s="8">
        <f>'Month 1'!C29</f>
        <v>0</v>
      </c>
      <c r="D29" s="8">
        <f t="shared" si="0"/>
        <v>0</v>
      </c>
      <c r="E29" s="7">
        <v>0</v>
      </c>
      <c r="F29" s="8">
        <f>E29-D29</f>
        <v>0</v>
      </c>
      <c r="G29" s="8">
        <f>D29+'Month 10'!G29</f>
        <v>0</v>
      </c>
      <c r="H29" s="8">
        <f>E29+'Month 10'!H29</f>
        <v>0</v>
      </c>
      <c r="I29" s="117">
        <f>H29-G29</f>
        <v>0</v>
      </c>
    </row>
    <row r="30" spans="1:14" ht="15.95" customHeight="1" x14ac:dyDescent="0.2">
      <c r="A30" s="90" t="s">
        <v>54</v>
      </c>
      <c r="B30" s="77">
        <v>4152</v>
      </c>
      <c r="C30" s="8">
        <f>'Month 1'!C30</f>
        <v>0</v>
      </c>
      <c r="D30" s="8">
        <f t="shared" si="0"/>
        <v>0</v>
      </c>
      <c r="E30" s="7">
        <v>0</v>
      </c>
      <c r="F30" s="8">
        <f t="shared" ref="F30:F39" si="1">E30-D30</f>
        <v>0</v>
      </c>
      <c r="G30" s="8">
        <f>D30+'Month 10'!G30</f>
        <v>0</v>
      </c>
      <c r="H30" s="8">
        <f>E30+'Month 10'!H30</f>
        <v>0</v>
      </c>
      <c r="I30" s="117">
        <f t="shared" ref="I30:I39" si="2">H30-G30</f>
        <v>0</v>
      </c>
    </row>
    <row r="31" spans="1:14" ht="15.95" customHeight="1" x14ac:dyDescent="0.2">
      <c r="A31" s="90" t="s">
        <v>46</v>
      </c>
      <c r="B31" s="77">
        <v>4152</v>
      </c>
      <c r="C31" s="8">
        <f>'Month 1'!C31</f>
        <v>0</v>
      </c>
      <c r="D31" s="8">
        <f t="shared" si="0"/>
        <v>0</v>
      </c>
      <c r="E31" s="7">
        <v>0</v>
      </c>
      <c r="F31" s="8">
        <f t="shared" si="1"/>
        <v>0</v>
      </c>
      <c r="G31" s="8">
        <f>D31+'Month 10'!G31</f>
        <v>0</v>
      </c>
      <c r="H31" s="8">
        <f>E31+'Month 10'!H31</f>
        <v>0</v>
      </c>
      <c r="I31" s="117">
        <f t="shared" si="2"/>
        <v>0</v>
      </c>
    </row>
    <row r="32" spans="1:14" ht="15.95" customHeight="1" x14ac:dyDescent="0.2">
      <c r="A32" s="90" t="s">
        <v>11</v>
      </c>
      <c r="B32" s="77">
        <v>4152</v>
      </c>
      <c r="C32" s="8">
        <f>'Month 1'!C32</f>
        <v>0</v>
      </c>
      <c r="D32" s="8">
        <f t="shared" si="0"/>
        <v>0</v>
      </c>
      <c r="E32" s="7">
        <v>0</v>
      </c>
      <c r="F32" s="8">
        <f t="shared" si="1"/>
        <v>0</v>
      </c>
      <c r="G32" s="8">
        <f>D32+'Month 10'!G32</f>
        <v>0</v>
      </c>
      <c r="H32" s="8">
        <f>E32+'Month 10'!H32</f>
        <v>0</v>
      </c>
      <c r="I32" s="117">
        <f t="shared" si="2"/>
        <v>0</v>
      </c>
      <c r="L32" s="55" t="s">
        <v>3</v>
      </c>
    </row>
    <row r="33" spans="1:12" ht="15.95" customHeight="1" x14ac:dyDescent="0.2">
      <c r="A33" s="90" t="s">
        <v>12</v>
      </c>
      <c r="B33" s="77">
        <v>4152</v>
      </c>
      <c r="C33" s="8">
        <f>'Month 1'!C33</f>
        <v>0</v>
      </c>
      <c r="D33" s="8">
        <f t="shared" si="0"/>
        <v>0</v>
      </c>
      <c r="E33" s="7">
        <v>0</v>
      </c>
      <c r="F33" s="8">
        <f t="shared" si="1"/>
        <v>0</v>
      </c>
      <c r="G33" s="8">
        <f>D33+'Month 10'!G33</f>
        <v>0</v>
      </c>
      <c r="H33" s="8">
        <f>E33+'Month 10'!H33</f>
        <v>0</v>
      </c>
      <c r="I33" s="117">
        <f t="shared" si="2"/>
        <v>0</v>
      </c>
    </row>
    <row r="34" spans="1:12" ht="15.95" customHeight="1" x14ac:dyDescent="0.2">
      <c r="A34" s="90" t="s">
        <v>13</v>
      </c>
      <c r="B34" s="77">
        <v>4152</v>
      </c>
      <c r="C34" s="8">
        <f>'Month 1'!C34</f>
        <v>0</v>
      </c>
      <c r="D34" s="8">
        <f t="shared" si="0"/>
        <v>0</v>
      </c>
      <c r="E34" s="7">
        <v>0</v>
      </c>
      <c r="F34" s="8">
        <f t="shared" si="1"/>
        <v>0</v>
      </c>
      <c r="G34" s="8">
        <f>D34+'Month 10'!G34</f>
        <v>0</v>
      </c>
      <c r="H34" s="8">
        <f>E34+'Month 10'!H34</f>
        <v>0</v>
      </c>
      <c r="I34" s="117">
        <f t="shared" si="2"/>
        <v>0</v>
      </c>
    </row>
    <row r="35" spans="1:12" ht="15.95" customHeight="1" x14ac:dyDescent="0.2">
      <c r="A35" s="90" t="s">
        <v>14</v>
      </c>
      <c r="B35" s="77">
        <v>4152</v>
      </c>
      <c r="C35" s="8">
        <f>'Month 1'!C35</f>
        <v>0</v>
      </c>
      <c r="D35" s="8">
        <f t="shared" si="0"/>
        <v>0</v>
      </c>
      <c r="E35" s="7">
        <v>0</v>
      </c>
      <c r="F35" s="8">
        <f t="shared" si="1"/>
        <v>0</v>
      </c>
      <c r="G35" s="8">
        <f>D35+'Month 10'!G35</f>
        <v>0</v>
      </c>
      <c r="H35" s="8">
        <f>E35+'Month 10'!H35</f>
        <v>0</v>
      </c>
      <c r="I35" s="117">
        <f t="shared" si="2"/>
        <v>0</v>
      </c>
    </row>
    <row r="36" spans="1:12" ht="15.95" customHeight="1" x14ac:dyDescent="0.2">
      <c r="A36" s="90" t="s">
        <v>15</v>
      </c>
      <c r="B36" s="77">
        <v>4152</v>
      </c>
      <c r="C36" s="8">
        <f>'Month 1'!C36</f>
        <v>0</v>
      </c>
      <c r="D36" s="8">
        <f t="shared" si="0"/>
        <v>0</v>
      </c>
      <c r="E36" s="7">
        <v>0</v>
      </c>
      <c r="F36" s="8">
        <f t="shared" si="1"/>
        <v>0</v>
      </c>
      <c r="G36" s="8">
        <f>D36+'Month 10'!G36</f>
        <v>0</v>
      </c>
      <c r="H36" s="8">
        <f>E36+'Month 10'!H36</f>
        <v>0</v>
      </c>
      <c r="I36" s="117">
        <f t="shared" si="2"/>
        <v>0</v>
      </c>
    </row>
    <row r="37" spans="1:12" ht="15.95" customHeight="1" x14ac:dyDescent="0.25">
      <c r="A37" s="90" t="s">
        <v>93</v>
      </c>
      <c r="B37" s="77">
        <v>4152</v>
      </c>
      <c r="C37" s="8">
        <f>'Month 1'!C37</f>
        <v>0</v>
      </c>
      <c r="D37" s="8">
        <f t="shared" si="0"/>
        <v>0</v>
      </c>
      <c r="E37" s="7">
        <v>0</v>
      </c>
      <c r="F37" s="8">
        <f t="shared" si="1"/>
        <v>0</v>
      </c>
      <c r="G37" s="8">
        <f>D37+'Month 10'!G37</f>
        <v>0</v>
      </c>
      <c r="H37" s="8">
        <f>E37+'Month 10'!H37</f>
        <v>0</v>
      </c>
      <c r="I37" s="117">
        <f t="shared" si="2"/>
        <v>0</v>
      </c>
    </row>
    <row r="38" spans="1:12" ht="15.95" customHeight="1" x14ac:dyDescent="0.25">
      <c r="A38" s="90" t="s">
        <v>94</v>
      </c>
      <c r="B38" s="77">
        <v>4152</v>
      </c>
      <c r="C38" s="8">
        <f>'Month 1'!C38</f>
        <v>0</v>
      </c>
      <c r="D38" s="8">
        <f t="shared" si="0"/>
        <v>0</v>
      </c>
      <c r="E38" s="7">
        <v>0</v>
      </c>
      <c r="F38" s="8">
        <f t="shared" si="1"/>
        <v>0</v>
      </c>
      <c r="G38" s="8">
        <f>D38+'Month 10'!G38</f>
        <v>0</v>
      </c>
      <c r="H38" s="8">
        <f>E38+'Month 10'!H38</f>
        <v>0</v>
      </c>
      <c r="I38" s="117">
        <f t="shared" si="2"/>
        <v>0</v>
      </c>
      <c r="K38" s="55" t="s">
        <v>3</v>
      </c>
    </row>
    <row r="39" spans="1:12" ht="15.95" customHeight="1" x14ac:dyDescent="0.2">
      <c r="A39" s="90" t="s">
        <v>16</v>
      </c>
      <c r="B39" s="77">
        <v>4152</v>
      </c>
      <c r="C39" s="8">
        <f>'Month 1'!C39</f>
        <v>0</v>
      </c>
      <c r="D39" s="8">
        <f t="shared" si="0"/>
        <v>0</v>
      </c>
      <c r="E39" s="7">
        <v>0</v>
      </c>
      <c r="F39" s="8">
        <f t="shared" si="1"/>
        <v>0</v>
      </c>
      <c r="G39" s="8">
        <f>D39+'Month 10'!G39</f>
        <v>0</v>
      </c>
      <c r="H39" s="8">
        <f>E39+'Month 10'!H39</f>
        <v>0</v>
      </c>
      <c r="I39" s="117">
        <f t="shared" si="2"/>
        <v>0</v>
      </c>
    </row>
    <row r="40" spans="1:12" ht="15.95" customHeight="1" x14ac:dyDescent="0.2">
      <c r="A40" s="78" t="s">
        <v>49</v>
      </c>
      <c r="B40" s="79">
        <v>4152</v>
      </c>
      <c r="C40" s="110">
        <f t="shared" ref="C40:I40" si="3">SUM(C28:C39)</f>
        <v>0</v>
      </c>
      <c r="D40" s="110">
        <f t="shared" si="3"/>
        <v>0</v>
      </c>
      <c r="E40" s="110">
        <f t="shared" si="3"/>
        <v>0</v>
      </c>
      <c r="F40" s="110">
        <f t="shared" si="3"/>
        <v>0</v>
      </c>
      <c r="G40" s="110">
        <f t="shared" si="3"/>
        <v>0</v>
      </c>
      <c r="H40" s="110">
        <f t="shared" si="3"/>
        <v>0</v>
      </c>
      <c r="I40" s="110">
        <f t="shared" si="3"/>
        <v>0</v>
      </c>
    </row>
    <row r="41" spans="1:12" s="60" customFormat="1" ht="15.95" customHeight="1" x14ac:dyDescent="0.2">
      <c r="A41" s="91"/>
      <c r="B41" s="92"/>
      <c r="C41" s="127"/>
      <c r="D41" s="111"/>
      <c r="E41" s="127"/>
      <c r="F41" s="111"/>
      <c r="G41" s="111"/>
      <c r="H41" s="127"/>
      <c r="I41" s="128"/>
      <c r="L41" s="60" t="s">
        <v>3</v>
      </c>
    </row>
    <row r="42" spans="1:12" ht="15.95" customHeight="1" x14ac:dyDescent="0.25">
      <c r="A42" s="89" t="s">
        <v>17</v>
      </c>
      <c r="B42" s="79"/>
      <c r="C42" s="23"/>
      <c r="D42" s="109"/>
      <c r="E42" s="23"/>
      <c r="F42" s="109"/>
      <c r="G42" s="109"/>
      <c r="H42" s="23"/>
      <c r="I42" s="126"/>
    </row>
    <row r="43" spans="1:12" ht="15.95" customHeight="1" x14ac:dyDescent="0.2">
      <c r="A43" s="76" t="s">
        <v>18</v>
      </c>
      <c r="B43" s="77">
        <v>4155</v>
      </c>
      <c r="C43" s="8">
        <f>'Month 1'!C43</f>
        <v>0</v>
      </c>
      <c r="D43" s="8">
        <f>IF($E$6&gt;$G$4,ROUND(C43/$I$6,2)*$G$4,ROUND(C43/$I$6,2)*$E$6)</f>
        <v>0</v>
      </c>
      <c r="E43" s="7">
        <v>0</v>
      </c>
      <c r="F43" s="8">
        <f>E43-D43</f>
        <v>0</v>
      </c>
      <c r="G43" s="8">
        <f>D43+'Month 10'!G43</f>
        <v>0</v>
      </c>
      <c r="H43" s="8">
        <f>E43+'Month 10'!H43</f>
        <v>0</v>
      </c>
      <c r="I43" s="117">
        <f>H43-G43</f>
        <v>0</v>
      </c>
    </row>
    <row r="44" spans="1:12" ht="15.95" customHeight="1" x14ac:dyDescent="0.2">
      <c r="A44" s="90" t="s">
        <v>19</v>
      </c>
      <c r="B44" s="77">
        <v>4155</v>
      </c>
      <c r="C44" s="8">
        <f>'Month 1'!C44</f>
        <v>0</v>
      </c>
      <c r="D44" s="8">
        <f>IF($E$6&gt;$G$4,ROUND(C44/$I$6,2)*$G$4,ROUND(C44/$I$6,2)*$E$6)</f>
        <v>0</v>
      </c>
      <c r="E44" s="7">
        <v>0</v>
      </c>
      <c r="F44" s="8">
        <f>E44-D44</f>
        <v>0</v>
      </c>
      <c r="G44" s="8">
        <f>D44+'Month 10'!G44</f>
        <v>0</v>
      </c>
      <c r="H44" s="8">
        <f>E44+'Month 10'!H44</f>
        <v>0</v>
      </c>
      <c r="I44" s="117">
        <f>H44-G44</f>
        <v>0</v>
      </c>
    </row>
    <row r="45" spans="1:12" ht="15.95" customHeight="1" x14ac:dyDescent="0.2">
      <c r="A45" s="90" t="s">
        <v>55</v>
      </c>
      <c r="B45" s="77">
        <v>4155</v>
      </c>
      <c r="C45" s="8">
        <f>'Month 1'!C45</f>
        <v>0</v>
      </c>
      <c r="D45" s="8">
        <f>IF($E$6&gt;$G$4,ROUND(C45/$I$6,2)*$G$4,ROUND(C45/$I$6,2)*$E$6)</f>
        <v>0</v>
      </c>
      <c r="E45" s="7">
        <v>0</v>
      </c>
      <c r="F45" s="8">
        <f>E45-D45</f>
        <v>0</v>
      </c>
      <c r="G45" s="8">
        <f>D45+'Month 10'!G45</f>
        <v>0</v>
      </c>
      <c r="H45" s="8">
        <f>E45+'Month 10'!H45</f>
        <v>0</v>
      </c>
      <c r="I45" s="117">
        <f>H45-G45</f>
        <v>0</v>
      </c>
    </row>
    <row r="46" spans="1:12" ht="15.95" customHeight="1" x14ac:dyDescent="0.2">
      <c r="A46" s="78" t="s">
        <v>20</v>
      </c>
      <c r="B46" s="79">
        <v>4155</v>
      </c>
      <c r="C46" s="104">
        <f>SUM(C43:C45)</f>
        <v>0</v>
      </c>
      <c r="D46" s="121">
        <f>SUM(D43:D45)</f>
        <v>0</v>
      </c>
      <c r="E46" s="121">
        <f>SUM(E43:E45)</f>
        <v>0</v>
      </c>
      <c r="F46" s="121">
        <f>E46-D46</f>
        <v>0</v>
      </c>
      <c r="G46" s="121">
        <f>SUM(G43:G45)</f>
        <v>0</v>
      </c>
      <c r="H46" s="121">
        <f>SUM(H43:H45)</f>
        <v>0</v>
      </c>
      <c r="I46" s="122">
        <f>H46-G46</f>
        <v>0</v>
      </c>
      <c r="K46" s="55" t="s">
        <v>3</v>
      </c>
    </row>
    <row r="47" spans="1:12" s="60" customFormat="1" ht="15.95" customHeight="1" x14ac:dyDescent="0.2">
      <c r="A47" s="78" t="s">
        <v>98</v>
      </c>
      <c r="B47" s="92"/>
      <c r="C47" s="104">
        <f>C46+C40+C26+C24+C23</f>
        <v>0</v>
      </c>
      <c r="D47" s="104">
        <f t="shared" ref="D47:I47" si="4">D46+D40+D26+D24+D23</f>
        <v>0</v>
      </c>
      <c r="E47" s="104">
        <f t="shared" si="4"/>
        <v>0</v>
      </c>
      <c r="F47" s="104">
        <f t="shared" si="4"/>
        <v>0</v>
      </c>
      <c r="G47" s="104">
        <f t="shared" si="4"/>
        <v>0</v>
      </c>
      <c r="H47" s="104">
        <f t="shared" si="4"/>
        <v>0</v>
      </c>
      <c r="I47" s="104">
        <f t="shared" si="4"/>
        <v>0</v>
      </c>
    </row>
    <row r="48" spans="1:12" ht="15.95" customHeight="1" thickBot="1" x14ac:dyDescent="0.25">
      <c r="A48" s="93"/>
      <c r="B48" s="81"/>
      <c r="C48" s="112"/>
      <c r="D48" s="112"/>
      <c r="E48" s="112"/>
      <c r="F48" s="112"/>
      <c r="G48" s="112"/>
      <c r="H48" s="112"/>
      <c r="I48" s="129"/>
    </row>
    <row r="49" spans="1:9" ht="15.95" customHeight="1" x14ac:dyDescent="0.25">
      <c r="A49" s="89" t="s">
        <v>78</v>
      </c>
      <c r="B49" s="77"/>
      <c r="C49" s="23"/>
      <c r="D49" s="23"/>
      <c r="E49" s="23"/>
      <c r="F49" s="23"/>
      <c r="G49" s="23"/>
      <c r="H49" s="23"/>
      <c r="I49" s="190"/>
    </row>
    <row r="50" spans="1:9" ht="15.95" customHeight="1" x14ac:dyDescent="0.2">
      <c r="A50" s="90" t="s">
        <v>79</v>
      </c>
      <c r="B50" s="77">
        <v>3310</v>
      </c>
      <c r="C50" s="8">
        <f>'Month 1'!C50</f>
        <v>0</v>
      </c>
      <c r="D50" s="8">
        <f t="shared" ref="D50:D55" si="5">IF($E$6&gt;$G$4,ROUND(C50/$I$6,2)*$G$4,ROUND(C50/$I$6,2)*$E$6)</f>
        <v>0</v>
      </c>
      <c r="E50" s="7">
        <v>0</v>
      </c>
      <c r="F50" s="8">
        <f t="shared" ref="F50:F55" si="6">E50-D50</f>
        <v>0</v>
      </c>
      <c r="G50" s="8">
        <f>D50+'Month 10'!G50</f>
        <v>0</v>
      </c>
      <c r="H50" s="8">
        <f>E50+'Month 10'!H50</f>
        <v>0</v>
      </c>
      <c r="I50" s="117">
        <f t="shared" ref="I50:I55" si="7">H50-G50</f>
        <v>0</v>
      </c>
    </row>
    <row r="51" spans="1:9" ht="15.95" customHeight="1" x14ac:dyDescent="0.2">
      <c r="A51" s="90" t="s">
        <v>80</v>
      </c>
      <c r="B51" s="77">
        <v>3481</v>
      </c>
      <c r="C51" s="8">
        <f>'Month 1'!C51</f>
        <v>0</v>
      </c>
      <c r="D51" s="8">
        <f t="shared" si="5"/>
        <v>0</v>
      </c>
      <c r="E51" s="7">
        <v>0</v>
      </c>
      <c r="F51" s="8">
        <f t="shared" si="6"/>
        <v>0</v>
      </c>
      <c r="G51" s="8">
        <f>D51+'Month 10'!G51</f>
        <v>0</v>
      </c>
      <c r="H51" s="8">
        <f>E51+'Month 10'!H51</f>
        <v>0</v>
      </c>
      <c r="I51" s="117">
        <f t="shared" si="7"/>
        <v>0</v>
      </c>
    </row>
    <row r="52" spans="1:9" ht="15.95" customHeight="1" x14ac:dyDescent="0.2">
      <c r="A52" s="90" t="s">
        <v>81</v>
      </c>
      <c r="B52" s="77">
        <v>3300</v>
      </c>
      <c r="C52" s="8">
        <f>'Month 1'!C52</f>
        <v>0</v>
      </c>
      <c r="D52" s="8">
        <f t="shared" si="5"/>
        <v>0</v>
      </c>
      <c r="E52" s="7">
        <v>0</v>
      </c>
      <c r="F52" s="8">
        <f t="shared" si="6"/>
        <v>0</v>
      </c>
      <c r="G52" s="8">
        <f>D52+'Month 10'!G52</f>
        <v>0</v>
      </c>
      <c r="H52" s="8">
        <f>E52+'Month 10'!H52</f>
        <v>0</v>
      </c>
      <c r="I52" s="117">
        <f t="shared" si="7"/>
        <v>0</v>
      </c>
    </row>
    <row r="53" spans="1:9" ht="15.95" customHeight="1" x14ac:dyDescent="0.2">
      <c r="A53" s="90" t="s">
        <v>82</v>
      </c>
      <c r="B53" s="77">
        <v>4153</v>
      </c>
      <c r="C53" s="8">
        <f>'Month 1'!C53</f>
        <v>0</v>
      </c>
      <c r="D53" s="8">
        <f t="shared" si="5"/>
        <v>0</v>
      </c>
      <c r="E53" s="7">
        <v>0</v>
      </c>
      <c r="F53" s="8">
        <f t="shared" si="6"/>
        <v>0</v>
      </c>
      <c r="G53" s="8">
        <f>D53+'Month 10'!G53</f>
        <v>0</v>
      </c>
      <c r="H53" s="8">
        <f>E53+'Month 10'!H53</f>
        <v>0</v>
      </c>
      <c r="I53" s="117">
        <f t="shared" si="7"/>
        <v>0</v>
      </c>
    </row>
    <row r="54" spans="1:9" ht="15.95" customHeight="1" x14ac:dyDescent="0.2">
      <c r="A54" s="90" t="s">
        <v>95</v>
      </c>
      <c r="B54" s="77">
        <v>4153</v>
      </c>
      <c r="C54" s="8">
        <f>'Month 1'!C54</f>
        <v>0</v>
      </c>
      <c r="D54" s="8">
        <f t="shared" si="5"/>
        <v>0</v>
      </c>
      <c r="E54" s="7">
        <v>0</v>
      </c>
      <c r="F54" s="8">
        <f t="shared" si="6"/>
        <v>0</v>
      </c>
      <c r="G54" s="8">
        <f>D54+'Month 10'!G54</f>
        <v>0</v>
      </c>
      <c r="H54" s="8">
        <f>E54+'Month 10'!H54</f>
        <v>0</v>
      </c>
      <c r="I54" s="117">
        <f t="shared" si="7"/>
        <v>0</v>
      </c>
    </row>
    <row r="55" spans="1:9" ht="15.95" customHeight="1" x14ac:dyDescent="0.2">
      <c r="A55" s="90" t="s">
        <v>114</v>
      </c>
      <c r="B55" s="77">
        <v>4154</v>
      </c>
      <c r="C55" s="8">
        <f>'Month 1'!C55</f>
        <v>0</v>
      </c>
      <c r="D55" s="8">
        <f t="shared" si="5"/>
        <v>0</v>
      </c>
      <c r="E55" s="7">
        <v>0</v>
      </c>
      <c r="F55" s="8">
        <f t="shared" si="6"/>
        <v>0</v>
      </c>
      <c r="G55" s="8">
        <f>D55+'Month 10'!G55</f>
        <v>0</v>
      </c>
      <c r="H55" s="8">
        <f>E55+'Month 10'!H55</f>
        <v>0</v>
      </c>
      <c r="I55" s="117">
        <f t="shared" si="7"/>
        <v>0</v>
      </c>
    </row>
    <row r="56" spans="1:9" ht="15.95" customHeight="1" thickBot="1" x14ac:dyDescent="0.25">
      <c r="A56" s="201" t="s">
        <v>108</v>
      </c>
      <c r="B56" s="95"/>
      <c r="C56" s="104">
        <f>SUM(C50:C55)</f>
        <v>0</v>
      </c>
      <c r="D56" s="104">
        <f t="shared" ref="D56:I56" si="8">SUM(D50:D55)</f>
        <v>0</v>
      </c>
      <c r="E56" s="104">
        <f t="shared" si="8"/>
        <v>0</v>
      </c>
      <c r="F56" s="104">
        <f t="shared" si="8"/>
        <v>0</v>
      </c>
      <c r="G56" s="104">
        <f t="shared" si="8"/>
        <v>0</v>
      </c>
      <c r="H56" s="104">
        <f t="shared" si="8"/>
        <v>0</v>
      </c>
      <c r="I56" s="104">
        <f t="shared" si="8"/>
        <v>0</v>
      </c>
    </row>
    <row r="57" spans="1:9" ht="15.95" customHeight="1" x14ac:dyDescent="0.2">
      <c r="A57" s="96" t="s">
        <v>21</v>
      </c>
      <c r="B57" s="97"/>
      <c r="C57" s="130">
        <f>'Month 1'!C57</f>
        <v>0</v>
      </c>
      <c r="D57" s="113">
        <f>IF($E$6&gt;$G$4,(C57/$I$6)*$G$4,(C57/$I$6)*$E$6)</f>
        <v>0</v>
      </c>
      <c r="E57" s="7">
        <v>0</v>
      </c>
      <c r="F57" s="130">
        <f>E57-D57</f>
        <v>0</v>
      </c>
      <c r="G57" s="130">
        <f>D57+'Month 10'!G57</f>
        <v>0</v>
      </c>
      <c r="H57" s="130">
        <f>E57+'Month 10'!H57</f>
        <v>0</v>
      </c>
      <c r="I57" s="131">
        <f>H57-G57</f>
        <v>0</v>
      </c>
    </row>
    <row r="58" spans="1:9" ht="15.95" customHeight="1" x14ac:dyDescent="0.2">
      <c r="A58" s="90"/>
      <c r="B58" s="98"/>
      <c r="C58" s="23"/>
      <c r="D58" s="109"/>
      <c r="E58" s="23"/>
      <c r="F58" s="109"/>
      <c r="G58" s="109"/>
      <c r="H58" s="23"/>
      <c r="I58" s="126"/>
    </row>
    <row r="59" spans="1:9" ht="15.95" customHeight="1" x14ac:dyDescent="0.2">
      <c r="A59" s="99" t="s">
        <v>22</v>
      </c>
      <c r="B59" s="100"/>
      <c r="C59" s="184">
        <f>'Month 1'!C59</f>
        <v>0</v>
      </c>
      <c r="D59" s="184">
        <f>(D15+D18+D20+D47+D56)-D57</f>
        <v>0</v>
      </c>
      <c r="E59" s="184">
        <f>(E15+E18+E20+E47+E56)-E57</f>
        <v>0</v>
      </c>
      <c r="F59" s="184">
        <f>E59-D59</f>
        <v>0</v>
      </c>
      <c r="G59" s="184">
        <f>D59+'Month 10'!G59</f>
        <v>0</v>
      </c>
      <c r="H59" s="184">
        <f>E59+'Month 10'!H59</f>
        <v>0</v>
      </c>
      <c r="I59" s="192">
        <f>H59-G59</f>
        <v>0</v>
      </c>
    </row>
    <row r="60" spans="1:9" ht="15.95" customHeight="1" thickBot="1" x14ac:dyDescent="0.25">
      <c r="A60" s="101"/>
      <c r="B60" s="102"/>
      <c r="C60" s="115"/>
      <c r="D60" s="115"/>
      <c r="E60" s="115"/>
      <c r="F60" s="115"/>
      <c r="G60" s="115"/>
      <c r="H60" s="115"/>
      <c r="I60" s="133"/>
    </row>
    <row r="61" spans="1:9" ht="15.95" customHeight="1" x14ac:dyDescent="0.2">
      <c r="A61" s="100"/>
      <c r="B61" s="100"/>
      <c r="C61" s="116"/>
      <c r="D61" s="116"/>
      <c r="E61" s="116"/>
      <c r="F61" s="116"/>
      <c r="G61" s="116"/>
      <c r="H61" s="116"/>
      <c r="I61" s="116"/>
    </row>
    <row r="62" spans="1:9" ht="15.95" customHeight="1" x14ac:dyDescent="0.2">
      <c r="A62" s="103" t="s">
        <v>192</v>
      </c>
      <c r="B62" s="103"/>
      <c r="C62" s="116"/>
      <c r="D62" s="116"/>
      <c r="E62" s="116"/>
      <c r="F62" s="116"/>
      <c r="G62" s="116"/>
      <c r="H62" s="116"/>
      <c r="I62" s="116"/>
    </row>
    <row r="63" spans="1:9" ht="15.95" customHeight="1" x14ac:dyDescent="0.2">
      <c r="A63" s="238" t="s">
        <v>71</v>
      </c>
      <c r="B63" s="238"/>
      <c r="C63" s="238"/>
      <c r="D63" s="238"/>
      <c r="E63" s="238"/>
      <c r="F63" s="238"/>
      <c r="G63" s="238"/>
      <c r="H63" s="136"/>
      <c r="I63" s="136"/>
    </row>
    <row r="64" spans="1:9" ht="15.95" customHeight="1" x14ac:dyDescent="0.2">
      <c r="A64" s="238" t="s">
        <v>104</v>
      </c>
      <c r="B64" s="238"/>
      <c r="C64" s="238"/>
      <c r="D64" s="238"/>
      <c r="E64" s="238"/>
      <c r="F64" s="238"/>
      <c r="G64" s="238"/>
      <c r="H64" s="238"/>
      <c r="I64" s="238"/>
    </row>
    <row r="65" spans="1:13" ht="15.95" customHeight="1" x14ac:dyDescent="0.2">
      <c r="A65" s="238" t="s">
        <v>105</v>
      </c>
      <c r="B65" s="238"/>
      <c r="C65" s="238"/>
      <c r="D65" s="238"/>
      <c r="E65" s="238"/>
      <c r="F65" s="238"/>
      <c r="G65" s="238"/>
      <c r="H65" s="238"/>
      <c r="I65" s="238"/>
    </row>
    <row r="66" spans="1:13" ht="15.95" customHeight="1" x14ac:dyDescent="0.2">
      <c r="A66" s="137"/>
      <c r="B66" s="137"/>
      <c r="C66" s="137"/>
      <c r="D66" s="137"/>
      <c r="E66" s="137"/>
      <c r="F66" s="137"/>
      <c r="G66" s="137"/>
      <c r="H66" s="136"/>
      <c r="I66" s="136"/>
    </row>
    <row r="67" spans="1:13" ht="15.95" customHeight="1" x14ac:dyDescent="0.2">
      <c r="A67" s="138" t="s">
        <v>57</v>
      </c>
      <c r="B67" s="138"/>
      <c r="C67" s="137"/>
      <c r="D67" s="137"/>
      <c r="E67" s="137"/>
      <c r="F67" s="137"/>
      <c r="G67" s="137"/>
      <c r="H67" s="136"/>
      <c r="I67" s="136"/>
    </row>
    <row r="68" spans="1:13" ht="15.95" customHeight="1" x14ac:dyDescent="0.25">
      <c r="A68" s="240" t="s">
        <v>23</v>
      </c>
      <c r="B68" s="241"/>
      <c r="C68" s="242"/>
      <c r="D68" s="242"/>
      <c r="E68" s="242"/>
      <c r="F68" s="242"/>
      <c r="G68" s="242"/>
      <c r="H68" s="242"/>
      <c r="I68" s="243"/>
    </row>
    <row r="69" spans="1:13" ht="15.95" customHeight="1" x14ac:dyDescent="0.25">
      <c r="A69" s="139"/>
      <c r="B69" s="140"/>
      <c r="C69" s="141"/>
      <c r="D69" s="239" t="str">
        <f>C4</f>
        <v>November</v>
      </c>
      <c r="E69" s="239"/>
      <c r="F69" s="141"/>
      <c r="G69" s="141"/>
      <c r="H69" s="244" t="s">
        <v>85</v>
      </c>
      <c r="I69" s="245"/>
    </row>
    <row r="70" spans="1:13" ht="41.25" customHeight="1" x14ac:dyDescent="0.25">
      <c r="A70" s="193"/>
      <c r="B70" s="143"/>
      <c r="C70" s="143"/>
      <c r="D70" s="143"/>
      <c r="E70" s="144" t="s">
        <v>24</v>
      </c>
      <c r="F70" s="145" t="s">
        <v>1</v>
      </c>
      <c r="G70" s="145" t="s">
        <v>25</v>
      </c>
      <c r="H70" s="146" t="s">
        <v>91</v>
      </c>
      <c r="I70" s="146" t="s">
        <v>92</v>
      </c>
    </row>
    <row r="71" spans="1:13" ht="15.95" customHeight="1" x14ac:dyDescent="0.2">
      <c r="A71" s="147" t="s">
        <v>109</v>
      </c>
      <c r="B71" s="148"/>
      <c r="C71" s="148"/>
      <c r="D71" s="210">
        <f>$E$11+$E$13</f>
        <v>0</v>
      </c>
      <c r="E71" s="211"/>
      <c r="F71" s="149">
        <f>I4</f>
        <v>0</v>
      </c>
      <c r="G71" s="150">
        <v>4141</v>
      </c>
      <c r="H71" s="9"/>
      <c r="I71" s="10"/>
    </row>
    <row r="72" spans="1:13" ht="15.95" customHeight="1" x14ac:dyDescent="0.2">
      <c r="A72" s="147" t="s">
        <v>112</v>
      </c>
      <c r="B72" s="148"/>
      <c r="C72" s="148"/>
      <c r="D72" s="210">
        <f>$E$12+$E$14</f>
        <v>0</v>
      </c>
      <c r="E72" s="211"/>
      <c r="F72" s="149">
        <f>I4</f>
        <v>0</v>
      </c>
      <c r="G72" s="150">
        <v>4140</v>
      </c>
      <c r="H72" s="11"/>
      <c r="I72" s="12"/>
    </row>
    <row r="73" spans="1:13" ht="15.95" customHeight="1" x14ac:dyDescent="0.2">
      <c r="A73" s="142" t="s">
        <v>47</v>
      </c>
      <c r="B73" s="151"/>
      <c r="C73" s="152"/>
      <c r="D73" s="210"/>
      <c r="E73" s="211"/>
      <c r="F73" s="153"/>
      <c r="G73" s="150"/>
      <c r="H73" s="11"/>
      <c r="I73" s="12"/>
    </row>
    <row r="74" spans="1:13" ht="15.95" customHeight="1" x14ac:dyDescent="0.2">
      <c r="A74" s="154" t="s">
        <v>53</v>
      </c>
      <c r="B74" s="157"/>
      <c r="C74" s="155"/>
      <c r="D74" s="210">
        <f>$E$23</f>
        <v>0</v>
      </c>
      <c r="E74" s="211"/>
      <c r="F74" s="149">
        <f>$F$71</f>
        <v>0</v>
      </c>
      <c r="G74" s="150">
        <v>4151</v>
      </c>
      <c r="H74" s="11"/>
      <c r="I74" s="12"/>
      <c r="J74" s="61"/>
    </row>
    <row r="75" spans="1:13" ht="15.95" customHeight="1" x14ac:dyDescent="0.2">
      <c r="A75" s="156" t="s">
        <v>10</v>
      </c>
      <c r="B75" s="155"/>
      <c r="C75" s="155"/>
      <c r="D75" s="210">
        <f>$E$24</f>
        <v>0</v>
      </c>
      <c r="E75" s="211"/>
      <c r="F75" s="149">
        <f>$F$71</f>
        <v>0</v>
      </c>
      <c r="G75" s="150">
        <v>3580</v>
      </c>
      <c r="H75" s="11"/>
      <c r="I75" s="12"/>
      <c r="K75" s="55" t="s">
        <v>3</v>
      </c>
    </row>
    <row r="76" spans="1:13" ht="15.95" customHeight="1" x14ac:dyDescent="0.2">
      <c r="A76" s="154" t="s">
        <v>138</v>
      </c>
      <c r="B76" s="157"/>
      <c r="C76" s="155"/>
      <c r="D76" s="210">
        <f>$E$26</f>
        <v>0</v>
      </c>
      <c r="E76" s="211"/>
      <c r="F76" s="149">
        <f>$F$71</f>
        <v>0</v>
      </c>
      <c r="G76" s="150">
        <v>3570</v>
      </c>
      <c r="H76" s="11"/>
      <c r="I76" s="12"/>
    </row>
    <row r="77" spans="1:13" ht="15.95" customHeight="1" x14ac:dyDescent="0.2">
      <c r="A77" s="154" t="s">
        <v>83</v>
      </c>
      <c r="B77" s="157"/>
      <c r="C77" s="155"/>
      <c r="D77" s="210">
        <f>$E$18</f>
        <v>0</v>
      </c>
      <c r="E77" s="211"/>
      <c r="F77" s="149">
        <f>$F$71</f>
        <v>0</v>
      </c>
      <c r="G77" s="150">
        <v>3561</v>
      </c>
      <c r="H77" s="11"/>
      <c r="I77" s="12"/>
    </row>
    <row r="78" spans="1:13" ht="15.95" customHeight="1" x14ac:dyDescent="0.2">
      <c r="A78" s="154" t="s">
        <v>84</v>
      </c>
      <c r="B78" s="157"/>
      <c r="C78" s="155"/>
      <c r="D78" s="210">
        <f>$E$20</f>
        <v>0</v>
      </c>
      <c r="E78" s="211"/>
      <c r="F78" s="149">
        <f>$F$71</f>
        <v>0</v>
      </c>
      <c r="G78" s="150">
        <v>3561</v>
      </c>
      <c r="H78" s="11"/>
      <c r="I78" s="12"/>
    </row>
    <row r="79" spans="1:13" ht="15.95" customHeight="1" x14ac:dyDescent="0.2">
      <c r="A79" s="155" t="s">
        <v>48</v>
      </c>
      <c r="B79" s="248">
        <f>$E$40</f>
        <v>0</v>
      </c>
      <c r="C79" s="249"/>
      <c r="D79" s="229"/>
      <c r="E79" s="230"/>
      <c r="F79" s="158"/>
      <c r="G79" s="159"/>
      <c r="H79" s="11"/>
      <c r="I79" s="12"/>
    </row>
    <row r="80" spans="1:13" ht="15.95" customHeight="1" x14ac:dyDescent="0.2">
      <c r="A80" s="155" t="s">
        <v>27</v>
      </c>
      <c r="B80" s="236">
        <f>$E$57</f>
        <v>0</v>
      </c>
      <c r="C80" s="237"/>
      <c r="D80" s="246"/>
      <c r="E80" s="247"/>
      <c r="F80" s="158"/>
      <c r="G80" s="159"/>
      <c r="H80" s="11"/>
      <c r="I80" s="12"/>
      <c r="J80" s="62"/>
      <c r="M80" s="55" t="s">
        <v>3</v>
      </c>
    </row>
    <row r="81" spans="1:9" ht="15.95" customHeight="1" x14ac:dyDescent="0.2">
      <c r="A81" s="156" t="s">
        <v>50</v>
      </c>
      <c r="B81" s="155"/>
      <c r="C81" s="160"/>
      <c r="D81" s="210">
        <f>$B$79-$B$80</f>
        <v>0</v>
      </c>
      <c r="E81" s="211"/>
      <c r="F81" s="149">
        <f>$F$71</f>
        <v>0</v>
      </c>
      <c r="G81" s="150">
        <v>4152</v>
      </c>
      <c r="H81" s="11"/>
      <c r="I81" s="12"/>
    </row>
    <row r="82" spans="1:9" ht="15.95" customHeight="1" x14ac:dyDescent="0.2">
      <c r="A82" s="161" t="s">
        <v>26</v>
      </c>
      <c r="B82" s="162"/>
      <c r="C82" s="162"/>
      <c r="D82" s="210">
        <f>$E$46</f>
        <v>0</v>
      </c>
      <c r="E82" s="211"/>
      <c r="F82" s="149">
        <f t="shared" ref="F82:F88" si="9">$F$71</f>
        <v>0</v>
      </c>
      <c r="G82" s="150">
        <v>4155</v>
      </c>
      <c r="H82" s="11"/>
      <c r="I82" s="12"/>
    </row>
    <row r="83" spans="1:9" ht="15.95" customHeight="1" x14ac:dyDescent="0.2">
      <c r="A83" s="163" t="s">
        <v>79</v>
      </c>
      <c r="B83" s="164"/>
      <c r="C83" s="162"/>
      <c r="D83" s="210">
        <f>$E$50</f>
        <v>0</v>
      </c>
      <c r="E83" s="211"/>
      <c r="F83" s="149">
        <f t="shared" si="9"/>
        <v>0</v>
      </c>
      <c r="G83" s="150">
        <v>3310</v>
      </c>
      <c r="H83" s="11"/>
      <c r="I83" s="12"/>
    </row>
    <row r="84" spans="1:9" ht="15.95" customHeight="1" x14ac:dyDescent="0.2">
      <c r="A84" s="163" t="s">
        <v>80</v>
      </c>
      <c r="B84" s="164"/>
      <c r="C84" s="162"/>
      <c r="D84" s="210">
        <f>$E$51</f>
        <v>0</v>
      </c>
      <c r="E84" s="211"/>
      <c r="F84" s="149">
        <f t="shared" si="9"/>
        <v>0</v>
      </c>
      <c r="G84" s="150">
        <v>3481</v>
      </c>
      <c r="H84" s="9"/>
      <c r="I84" s="10"/>
    </row>
    <row r="85" spans="1:9" ht="15.95" customHeight="1" x14ac:dyDescent="0.2">
      <c r="A85" s="163" t="s">
        <v>81</v>
      </c>
      <c r="B85" s="164"/>
      <c r="C85" s="162"/>
      <c r="D85" s="210">
        <f>$E$52</f>
        <v>0</v>
      </c>
      <c r="E85" s="211"/>
      <c r="F85" s="149">
        <f t="shared" si="9"/>
        <v>0</v>
      </c>
      <c r="G85" s="150">
        <v>3300</v>
      </c>
      <c r="H85" s="9"/>
      <c r="I85" s="10"/>
    </row>
    <row r="86" spans="1:9" ht="15.95" customHeight="1" x14ac:dyDescent="0.2">
      <c r="A86" s="165" t="s">
        <v>82</v>
      </c>
      <c r="B86" s="166"/>
      <c r="C86" s="148"/>
      <c r="D86" s="210">
        <f>$E$53</f>
        <v>0</v>
      </c>
      <c r="E86" s="211"/>
      <c r="F86" s="149">
        <f t="shared" si="9"/>
        <v>0</v>
      </c>
      <c r="G86" s="150">
        <v>4153</v>
      </c>
      <c r="H86" s="9"/>
      <c r="I86" s="10"/>
    </row>
    <row r="87" spans="1:9" ht="15.95" customHeight="1" x14ac:dyDescent="0.2">
      <c r="A87" s="165" t="s">
        <v>96</v>
      </c>
      <c r="B87" s="166"/>
      <c r="C87" s="148"/>
      <c r="D87" s="210">
        <f>$E$54</f>
        <v>0</v>
      </c>
      <c r="E87" s="211"/>
      <c r="F87" s="149">
        <f t="shared" si="9"/>
        <v>0</v>
      </c>
      <c r="G87" s="167">
        <v>4153</v>
      </c>
      <c r="H87" s="9"/>
      <c r="I87" s="10"/>
    </row>
    <row r="88" spans="1:9" ht="15.95" customHeight="1" x14ac:dyDescent="0.25">
      <c r="A88" s="168" t="s">
        <v>97</v>
      </c>
      <c r="B88" s="166"/>
      <c r="C88" s="148"/>
      <c r="D88" s="210">
        <f>$E$55</f>
        <v>0</v>
      </c>
      <c r="E88" s="211"/>
      <c r="F88" s="149">
        <f t="shared" si="9"/>
        <v>0</v>
      </c>
      <c r="G88" s="150">
        <v>4154</v>
      </c>
      <c r="H88" s="9"/>
      <c r="I88" s="10"/>
    </row>
    <row r="89" spans="1:9" ht="15.95" customHeight="1" x14ac:dyDescent="0.2">
      <c r="A89" s="169" t="s">
        <v>131</v>
      </c>
      <c r="B89" s="170"/>
      <c r="C89" s="170"/>
      <c r="D89" s="231">
        <f>SUM($D$71:$D$88)</f>
        <v>0</v>
      </c>
      <c r="E89" s="232"/>
      <c r="F89" s="171" t="s">
        <v>3</v>
      </c>
      <c r="G89" s="171"/>
      <c r="H89" s="10"/>
      <c r="I89" s="10"/>
    </row>
    <row r="90" spans="1:9" ht="15.95" customHeight="1" x14ac:dyDescent="0.2">
      <c r="A90" s="169" t="s">
        <v>146</v>
      </c>
      <c r="B90" s="170"/>
      <c r="C90" s="170"/>
      <c r="D90" s="231">
        <v>0</v>
      </c>
      <c r="E90" s="232"/>
      <c r="F90" s="171" t="s">
        <v>3</v>
      </c>
      <c r="G90" s="171"/>
      <c r="H90" s="10"/>
      <c r="I90" s="10"/>
    </row>
    <row r="91" spans="1:9" ht="15.95" customHeight="1" x14ac:dyDescent="0.2">
      <c r="A91" s="169" t="s">
        <v>132</v>
      </c>
      <c r="B91" s="170"/>
      <c r="C91" s="170"/>
      <c r="D91" s="231">
        <f>$D$89-$D$90</f>
        <v>0</v>
      </c>
      <c r="E91" s="232"/>
      <c r="F91" s="171" t="s">
        <v>3</v>
      </c>
      <c r="G91" s="171"/>
      <c r="H91" s="4"/>
      <c r="I91" s="10"/>
    </row>
    <row r="92" spans="1:9" ht="15.95" customHeight="1" x14ac:dyDescent="0.2">
      <c r="A92" s="172" t="s">
        <v>85</v>
      </c>
      <c r="B92" s="2"/>
      <c r="C92" s="2"/>
      <c r="D92" s="2"/>
      <c r="E92" s="28"/>
      <c r="F92" s="2"/>
      <c r="G92" s="2"/>
      <c r="H92" s="4"/>
      <c r="I92" s="10"/>
    </row>
    <row r="93" spans="1:9" ht="15.95" customHeight="1" x14ac:dyDescent="0.25">
      <c r="A93" s="173" t="s">
        <v>86</v>
      </c>
      <c r="B93" s="3"/>
      <c r="C93" s="4"/>
      <c r="D93" s="4"/>
      <c r="E93" s="10"/>
      <c r="F93" s="4"/>
      <c r="G93" s="5"/>
      <c r="H93" s="4"/>
      <c r="I93" s="10"/>
    </row>
    <row r="94" spans="1:9" ht="15.95" customHeight="1" x14ac:dyDescent="0.25">
      <c r="A94" s="173" t="s">
        <v>28</v>
      </c>
      <c r="B94" s="3"/>
      <c r="C94" s="4"/>
      <c r="D94" s="4"/>
      <c r="E94" s="10" t="s">
        <v>36</v>
      </c>
      <c r="F94" s="4"/>
      <c r="G94" s="5"/>
      <c r="H94" s="4"/>
      <c r="I94" s="10"/>
    </row>
    <row r="95" spans="1:9" ht="15.95" customHeight="1" x14ac:dyDescent="0.2">
      <c r="A95" s="174" t="s">
        <v>133</v>
      </c>
      <c r="B95" s="233">
        <f>C5-D90</f>
        <v>0</v>
      </c>
      <c r="C95" s="234"/>
      <c r="D95" s="98"/>
      <c r="E95" s="98"/>
      <c r="F95" s="98"/>
      <c r="G95" s="98"/>
      <c r="H95" s="98"/>
      <c r="I95" s="98"/>
    </row>
    <row r="96" spans="1:9" ht="15.95" customHeight="1" x14ac:dyDescent="0.2">
      <c r="A96" s="175" t="s">
        <v>87</v>
      </c>
      <c r="B96" s="175"/>
      <c r="C96" s="175"/>
      <c r="D96" s="175"/>
      <c r="E96" s="175"/>
      <c r="F96"/>
      <c r="G96" s="176"/>
      <c r="H96"/>
      <c r="I96" s="98"/>
    </row>
    <row r="97" spans="1:9" ht="15.95" customHeight="1" x14ac:dyDescent="0.2">
      <c r="A97" s="177" t="s">
        <v>88</v>
      </c>
      <c r="B97" s="175"/>
      <c r="C97" s="175"/>
      <c r="D97" s="175"/>
      <c r="E97" s="175"/>
      <c r="F97"/>
      <c r="G97"/>
      <c r="H97"/>
      <c r="I97" s="98"/>
    </row>
    <row r="98" spans="1:9" ht="15.95" customHeight="1" x14ac:dyDescent="0.2">
      <c r="A98" s="177" t="s">
        <v>89</v>
      </c>
      <c r="B98" s="175"/>
      <c r="C98" s="175"/>
      <c r="D98" s="175"/>
      <c r="E98" s="175"/>
      <c r="F98"/>
      <c r="G98"/>
      <c r="H98"/>
      <c r="I98" s="98"/>
    </row>
    <row r="99" spans="1:9" ht="15.95" customHeight="1" x14ac:dyDescent="0.2">
      <c r="A99" s="228" t="s">
        <v>195</v>
      </c>
      <c r="B99" s="228"/>
      <c r="C99" s="228"/>
      <c r="D99" s="228"/>
      <c r="E99" s="228"/>
      <c r="F99"/>
      <c r="G99"/>
      <c r="H99"/>
      <c r="I99" s="98"/>
    </row>
    <row r="100" spans="1:9" ht="15.95" customHeight="1" x14ac:dyDescent="0.2">
      <c r="A100" s="228"/>
      <c r="B100" s="228"/>
      <c r="C100" s="228"/>
      <c r="D100" s="228"/>
      <c r="E100" s="228"/>
      <c r="F100"/>
      <c r="G100" s="178"/>
      <c r="H100"/>
      <c r="I100" s="98"/>
    </row>
    <row r="101" spans="1:9" ht="15.95" customHeight="1" x14ac:dyDescent="0.2">
      <c r="A101" s="228"/>
      <c r="B101" s="228"/>
      <c r="C101" s="228"/>
      <c r="D101" s="228"/>
      <c r="E101" s="228"/>
      <c r="F101"/>
      <c r="G101" s="178"/>
      <c r="H101"/>
      <c r="I101" s="98"/>
    </row>
    <row r="102" spans="1:9" ht="15.95" customHeight="1" x14ac:dyDescent="0.2">
      <c r="A102" s="155" t="s">
        <v>29</v>
      </c>
      <c r="B102" s="155"/>
      <c r="C102" s="98"/>
      <c r="D102" s="98"/>
      <c r="E102" s="98"/>
      <c r="F102" s="98"/>
      <c r="G102" s="98"/>
      <c r="H102" s="98"/>
      <c r="I102" s="98"/>
    </row>
    <row r="103" spans="1:9" ht="15.95" customHeight="1" x14ac:dyDescent="0.2">
      <c r="A103" s="98"/>
      <c r="B103" s="98"/>
      <c r="C103" s="98"/>
      <c r="D103" s="98"/>
      <c r="E103" s="98"/>
      <c r="F103" s="98"/>
      <c r="G103" s="98"/>
      <c r="H103" s="98"/>
      <c r="I103" s="98"/>
    </row>
    <row r="104" spans="1:9" ht="15.95" customHeight="1" x14ac:dyDescent="0.2">
      <c r="A104" s="155" t="s">
        <v>30</v>
      </c>
      <c r="B104" s="155"/>
      <c r="C104" s="98"/>
      <c r="D104" s="98"/>
      <c r="E104" s="98"/>
      <c r="F104" s="98"/>
      <c r="G104" s="98"/>
      <c r="H104" s="98"/>
      <c r="I104" s="98"/>
    </row>
    <row r="105" spans="1:9" ht="15.95" customHeight="1" x14ac:dyDescent="0.2">
      <c r="A105" s="155" t="s">
        <v>43</v>
      </c>
      <c r="B105" s="155"/>
      <c r="C105" s="98"/>
      <c r="D105" s="98"/>
      <c r="E105" s="98"/>
      <c r="F105" s="98"/>
      <c r="G105" s="98"/>
      <c r="H105" s="98"/>
      <c r="I105" s="98"/>
    </row>
    <row r="106" spans="1:9" ht="15.95" customHeight="1" x14ac:dyDescent="0.2">
      <c r="A106" s="155" t="s">
        <v>58</v>
      </c>
      <c r="B106" s="155"/>
      <c r="C106" s="98"/>
      <c r="D106" s="98"/>
      <c r="E106" s="98"/>
      <c r="F106" s="98"/>
      <c r="G106" s="98"/>
      <c r="H106" s="98"/>
      <c r="I106" s="98"/>
    </row>
    <row r="107" spans="1:9" ht="15.95" customHeight="1" x14ac:dyDescent="0.2">
      <c r="A107" s="155" t="s">
        <v>51</v>
      </c>
      <c r="B107" s="155"/>
      <c r="C107" s="98"/>
      <c r="D107" s="98"/>
      <c r="E107" s="98"/>
      <c r="F107" s="98"/>
      <c r="G107" s="98"/>
      <c r="H107" s="98"/>
      <c r="I107" s="98"/>
    </row>
    <row r="108" spans="1:9" ht="15.95" customHeight="1" x14ac:dyDescent="0.2">
      <c r="A108" s="155" t="s">
        <v>42</v>
      </c>
      <c r="B108" s="155"/>
      <c r="C108" s="98"/>
      <c r="D108" s="98"/>
      <c r="E108" s="98"/>
      <c r="F108" s="98"/>
      <c r="G108" s="98"/>
      <c r="H108" s="98"/>
      <c r="I108" s="98"/>
    </row>
    <row r="109" spans="1:9" ht="15.95" customHeight="1" x14ac:dyDescent="0.2">
      <c r="A109" s="155" t="s">
        <v>31</v>
      </c>
      <c r="B109" s="155"/>
      <c r="C109" s="98"/>
      <c r="D109" s="98"/>
      <c r="E109" s="98"/>
      <c r="F109" s="98"/>
      <c r="G109" s="98"/>
      <c r="H109" s="98"/>
      <c r="I109" s="98"/>
    </row>
    <row r="110" spans="1:9" ht="15.95" customHeight="1" x14ac:dyDescent="0.2">
      <c r="A110" s="155" t="s">
        <v>32</v>
      </c>
      <c r="B110" s="155"/>
      <c r="C110" s="98"/>
      <c r="D110" s="98"/>
      <c r="E110" s="98"/>
      <c r="F110" s="98"/>
      <c r="G110" s="98"/>
      <c r="H110" s="98"/>
      <c r="I110" s="98"/>
    </row>
    <row r="111" spans="1:9" ht="15.95" customHeight="1" x14ac:dyDescent="0.2">
      <c r="A111" s="155" t="s">
        <v>72</v>
      </c>
      <c r="B111" s="155"/>
      <c r="C111" s="98"/>
      <c r="D111" s="98"/>
      <c r="E111" s="98"/>
      <c r="F111" s="98"/>
      <c r="G111" s="98"/>
      <c r="H111" s="98"/>
      <c r="I111" s="98"/>
    </row>
    <row r="112" spans="1:9" ht="15.95" customHeight="1" x14ac:dyDescent="0.2">
      <c r="A112" s="155" t="s">
        <v>33</v>
      </c>
      <c r="B112" s="155"/>
      <c r="C112" s="98"/>
      <c r="D112" s="98"/>
      <c r="E112" s="98"/>
      <c r="F112" s="98"/>
      <c r="G112" s="98"/>
      <c r="H112" s="98"/>
      <c r="I112" s="98"/>
    </row>
    <row r="113" spans="1:9" ht="15.95" customHeight="1" x14ac:dyDescent="0.2">
      <c r="A113" s="155" t="s">
        <v>34</v>
      </c>
      <c r="B113" s="155"/>
      <c r="C113" s="98"/>
      <c r="D113" s="98"/>
      <c r="E113" s="98"/>
      <c r="F113" s="98"/>
      <c r="G113" s="98"/>
      <c r="H113" s="98"/>
      <c r="I113" s="98"/>
    </row>
    <row r="114" spans="1:9" ht="15.95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</row>
    <row r="115" spans="1:9" ht="15.95" customHeight="1" x14ac:dyDescent="0.2">
      <c r="A115" s="223" t="s">
        <v>155</v>
      </c>
      <c r="B115" s="223"/>
      <c r="C115" s="223"/>
      <c r="D115" s="32"/>
      <c r="E115" s="32"/>
      <c r="F115" s="32"/>
      <c r="G115" s="33" t="s">
        <v>38</v>
      </c>
      <c r="H115" s="34"/>
      <c r="I115" s="34"/>
    </row>
    <row r="116" spans="1:9" ht="15.95" customHeight="1" x14ac:dyDescent="0.2">
      <c r="A116" s="227" t="s">
        <v>154</v>
      </c>
      <c r="B116" s="227"/>
      <c r="C116" s="227"/>
      <c r="D116" s="32"/>
      <c r="E116" s="32"/>
      <c r="F116" s="32"/>
      <c r="G116" s="33"/>
      <c r="H116" s="32"/>
      <c r="I116" s="32"/>
    </row>
    <row r="117" spans="1:9" ht="30.75" customHeight="1" x14ac:dyDescent="0.2">
      <c r="A117" s="32" t="s">
        <v>155</v>
      </c>
      <c r="B117" s="32"/>
      <c r="C117" s="32"/>
      <c r="D117" s="32"/>
      <c r="E117" s="32"/>
      <c r="F117" s="32"/>
      <c r="G117" s="33" t="s">
        <v>38</v>
      </c>
      <c r="H117" s="34"/>
      <c r="I117" s="34"/>
    </row>
    <row r="118" spans="1:9" ht="46.5" customHeight="1" x14ac:dyDescent="0.2">
      <c r="A118" s="213" t="str">
        <f>'Month 1'!A118:F118</f>
        <v xml:space="preserve"> Authorised Director of Ltd Company operating LTI / Trustee or Authorised Officer of Friendly Society operating the LTI / Chief Executive of national organisation operating the LTI, authorised to sign on behalf of the national organisation.</v>
      </c>
      <c r="B118" s="213"/>
      <c r="C118" s="213"/>
      <c r="D118" s="213"/>
      <c r="E118" s="213"/>
      <c r="F118" s="213"/>
      <c r="G118" s="33"/>
      <c r="H118" s="32"/>
      <c r="I118" s="32"/>
    </row>
    <row r="119" spans="1:9" ht="9" customHeight="1" x14ac:dyDescent="0.2">
      <c r="A119" s="32"/>
      <c r="B119" s="35"/>
      <c r="C119" s="36"/>
      <c r="D119" s="206"/>
      <c r="E119" s="206"/>
      <c r="F119" s="34"/>
      <c r="G119" s="37"/>
      <c r="H119" s="34"/>
      <c r="I119" s="34"/>
    </row>
    <row r="120" spans="1:9" ht="15.95" customHeight="1" thickBot="1" x14ac:dyDescent="0.3">
      <c r="A120" s="214" t="s">
        <v>193</v>
      </c>
      <c r="B120" s="215"/>
      <c r="C120" s="216"/>
      <c r="D120" s="216"/>
      <c r="E120" s="216"/>
      <c r="F120" s="217"/>
      <c r="G120" s="217"/>
      <c r="H120" s="217"/>
      <c r="I120" s="218"/>
    </row>
    <row r="121" spans="1:9" ht="15.95" customHeight="1" thickBot="1" x14ac:dyDescent="0.3">
      <c r="A121" s="38" t="s">
        <v>35</v>
      </c>
      <c r="B121" s="39"/>
      <c r="C121" s="31"/>
      <c r="D121" s="31"/>
      <c r="E121" s="31"/>
      <c r="F121" s="31"/>
      <c r="G121" s="31"/>
      <c r="H121" s="219" t="s">
        <v>36</v>
      </c>
      <c r="I121" s="220"/>
    </row>
    <row r="122" spans="1:9" ht="15.95" customHeight="1" x14ac:dyDescent="0.25">
      <c r="A122" s="38"/>
      <c r="B122" s="39"/>
      <c r="C122" s="31"/>
      <c r="D122" s="31"/>
      <c r="E122" s="31"/>
      <c r="F122" s="31"/>
      <c r="G122" s="31"/>
      <c r="H122" s="40"/>
      <c r="I122" s="41"/>
    </row>
    <row r="123" spans="1:9" ht="15.95" customHeight="1" x14ac:dyDescent="0.2">
      <c r="A123" s="42" t="s">
        <v>37</v>
      </c>
      <c r="B123" s="32" t="s">
        <v>73</v>
      </c>
      <c r="C123" s="43"/>
      <c r="D123" s="32"/>
      <c r="E123" s="32"/>
      <c r="F123" s="32"/>
      <c r="G123" s="32" t="s">
        <v>38</v>
      </c>
      <c r="H123" s="32" t="s">
        <v>90</v>
      </c>
      <c r="I123" s="44"/>
    </row>
    <row r="124" spans="1:9" ht="15.95" customHeight="1" x14ac:dyDescent="0.2">
      <c r="A124" s="42"/>
      <c r="B124" s="32" t="s">
        <v>196</v>
      </c>
      <c r="C124" s="43"/>
      <c r="D124" s="32"/>
      <c r="E124" s="32"/>
      <c r="F124" s="32"/>
      <c r="G124" s="32"/>
      <c r="H124" s="32"/>
      <c r="I124" s="44"/>
    </row>
    <row r="125" spans="1:9" ht="30.75" customHeight="1" x14ac:dyDescent="0.2">
      <c r="A125" s="42" t="s">
        <v>39</v>
      </c>
      <c r="B125" s="32" t="s">
        <v>73</v>
      </c>
      <c r="C125" s="43"/>
      <c r="D125" s="32"/>
      <c r="E125" s="32"/>
      <c r="F125" s="32"/>
      <c r="G125" s="32" t="s">
        <v>40</v>
      </c>
      <c r="H125" s="32" t="s">
        <v>90</v>
      </c>
      <c r="I125" s="44"/>
    </row>
    <row r="126" spans="1:9" ht="15.95" customHeight="1" x14ac:dyDescent="0.2">
      <c r="A126" s="42"/>
      <c r="B126" s="32" t="s">
        <v>197</v>
      </c>
      <c r="C126" s="43"/>
      <c r="D126" s="32"/>
      <c r="E126" s="32"/>
      <c r="F126" s="32"/>
      <c r="G126" s="32"/>
      <c r="H126" s="32"/>
      <c r="I126" s="44"/>
    </row>
    <row r="127" spans="1:9" ht="6.75" customHeight="1" thickBot="1" x14ac:dyDescent="0.25">
      <c r="A127" s="45"/>
      <c r="B127" s="31"/>
      <c r="C127" s="221"/>
      <c r="D127" s="221"/>
      <c r="E127" s="221"/>
      <c r="F127" s="31"/>
      <c r="G127" s="31"/>
      <c r="H127" s="31"/>
      <c r="I127" s="46"/>
    </row>
    <row r="128" spans="1:9" ht="15.95" customHeight="1" x14ac:dyDescent="0.25">
      <c r="A128" s="224" t="s">
        <v>194</v>
      </c>
      <c r="B128" s="225"/>
      <c r="C128" s="225"/>
      <c r="D128" s="225"/>
      <c r="E128" s="225"/>
      <c r="F128" s="225"/>
      <c r="G128" s="225"/>
      <c r="H128" s="225"/>
      <c r="I128" s="226"/>
    </row>
    <row r="129" spans="1:9" ht="15.95" customHeight="1" thickBot="1" x14ac:dyDescent="0.3">
      <c r="A129" s="212" t="s">
        <v>134</v>
      </c>
      <c r="B129" s="209"/>
      <c r="C129" s="209"/>
      <c r="D129" s="47"/>
      <c r="E129" s="47"/>
      <c r="F129" s="222" t="s">
        <v>137</v>
      </c>
      <c r="G129" s="222"/>
      <c r="H129" s="222"/>
      <c r="I129" s="48"/>
    </row>
    <row r="130" spans="1:9" ht="15.95" customHeight="1" x14ac:dyDescent="0.2">
      <c r="A130" s="49"/>
      <c r="B130" s="43"/>
      <c r="C130" s="43"/>
      <c r="D130" s="43"/>
      <c r="E130" s="43"/>
      <c r="F130" s="43"/>
      <c r="G130" s="43"/>
      <c r="H130" s="43"/>
      <c r="I130" s="50"/>
    </row>
    <row r="131" spans="1:9" ht="15.95" customHeight="1" thickBot="1" x14ac:dyDescent="0.25">
      <c r="A131" s="212" t="s">
        <v>135</v>
      </c>
      <c r="B131" s="209"/>
      <c r="C131" s="209"/>
      <c r="D131" s="43"/>
      <c r="E131" s="43"/>
      <c r="F131" s="209" t="s">
        <v>38</v>
      </c>
      <c r="G131" s="209"/>
      <c r="H131" s="209"/>
      <c r="I131" s="50"/>
    </row>
    <row r="132" spans="1:9" ht="15.95" customHeight="1" x14ac:dyDescent="0.2">
      <c r="A132" s="49"/>
      <c r="B132" s="43"/>
      <c r="C132" s="43"/>
      <c r="D132" s="43"/>
      <c r="E132" s="43"/>
      <c r="F132" s="43"/>
      <c r="G132" s="43"/>
      <c r="H132" s="43"/>
      <c r="I132" s="50"/>
    </row>
    <row r="133" spans="1:9" ht="15.95" customHeight="1" thickBot="1" x14ac:dyDescent="0.25">
      <c r="A133" s="212" t="s">
        <v>136</v>
      </c>
      <c r="B133" s="209"/>
      <c r="C133" s="209"/>
      <c r="D133" s="43"/>
      <c r="E133" s="43"/>
      <c r="F133" s="209" t="s">
        <v>38</v>
      </c>
      <c r="G133" s="209"/>
      <c r="H133" s="209"/>
      <c r="I133" s="50"/>
    </row>
    <row r="134" spans="1:9" ht="15.95" customHeight="1" thickBot="1" x14ac:dyDescent="0.25">
      <c r="A134" s="51"/>
      <c r="B134" s="52"/>
      <c r="C134" s="52"/>
      <c r="D134" s="52"/>
      <c r="E134" s="52"/>
      <c r="F134" s="52"/>
      <c r="G134" s="52"/>
      <c r="H134" s="52"/>
      <c r="I134" s="53"/>
    </row>
    <row r="135" spans="1:9" ht="15.95" customHeight="1" x14ac:dyDescent="0.2">
      <c r="A135"/>
      <c r="B135"/>
      <c r="C135"/>
      <c r="D135"/>
      <c r="E135"/>
      <c r="F135"/>
      <c r="G135"/>
      <c r="H135"/>
      <c r="I135"/>
    </row>
    <row r="136" spans="1:9" ht="15.95" customHeight="1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</sheetData>
  <sheetProtection algorithmName="SHA-512" hashValue="GsJmaLiDfs7sAdP08C60NdHdEVMEHuCpXtzk1DsUr/xSGZBHgrWHP4jdCsatHzBsvL7MXldCWeH9wxjHH3bK7A==" saltValue="sH+VPXZSwSwnV4Dvseo+4g==" spinCount="100000" sheet="1" formatColumns="0" formatRows="0" selectLockedCells="1"/>
  <mergeCells count="60">
    <mergeCell ref="D78:E78"/>
    <mergeCell ref="A63:G63"/>
    <mergeCell ref="H69:I69"/>
    <mergeCell ref="A65:I65"/>
    <mergeCell ref="A68:I68"/>
    <mergeCell ref="D71:E71"/>
    <mergeCell ref="H121:I121"/>
    <mergeCell ref="C127:E127"/>
    <mergeCell ref="A128:I128"/>
    <mergeCell ref="A116:C116"/>
    <mergeCell ref="D83:E83"/>
    <mergeCell ref="D86:E86"/>
    <mergeCell ref="D91:E91"/>
    <mergeCell ref="D88:E88"/>
    <mergeCell ref="D89:E89"/>
    <mergeCell ref="D84:E84"/>
    <mergeCell ref="A115:C115"/>
    <mergeCell ref="A118:F118"/>
    <mergeCell ref="A120:I120"/>
    <mergeCell ref="D87:E87"/>
    <mergeCell ref="B95:C95"/>
    <mergeCell ref="A99:E101"/>
    <mergeCell ref="A1:I1"/>
    <mergeCell ref="C3:I3"/>
    <mergeCell ref="C4:D4"/>
    <mergeCell ref="C5:D5"/>
    <mergeCell ref="A3:B3"/>
    <mergeCell ref="A4:B4"/>
    <mergeCell ref="A5:B5"/>
    <mergeCell ref="A2:I2"/>
    <mergeCell ref="E4:F5"/>
    <mergeCell ref="G4:G5"/>
    <mergeCell ref="A6:D6"/>
    <mergeCell ref="G8:I8"/>
    <mergeCell ref="A7:A9"/>
    <mergeCell ref="C7:I7"/>
    <mergeCell ref="D8:F8"/>
    <mergeCell ref="F6:H6"/>
    <mergeCell ref="D85:E85"/>
    <mergeCell ref="D90:E90"/>
    <mergeCell ref="D72:E72"/>
    <mergeCell ref="A64:I64"/>
    <mergeCell ref="D69:E69"/>
    <mergeCell ref="B79:C79"/>
    <mergeCell ref="D79:E79"/>
    <mergeCell ref="B80:C80"/>
    <mergeCell ref="D81:E81"/>
    <mergeCell ref="D82:E82"/>
    <mergeCell ref="D73:E73"/>
    <mergeCell ref="D74:E74"/>
    <mergeCell ref="D75:E75"/>
    <mergeCell ref="D80:E80"/>
    <mergeCell ref="D76:E76"/>
    <mergeCell ref="D77:E77"/>
    <mergeCell ref="A133:C133"/>
    <mergeCell ref="A131:C131"/>
    <mergeCell ref="F131:H131"/>
    <mergeCell ref="F133:H133"/>
    <mergeCell ref="A129:C129"/>
    <mergeCell ref="F129:H129"/>
  </mergeCells>
  <phoneticPr fontId="16" type="noConversion"/>
  <conditionalFormatting sqref="F11:F15 I11:I15 F18 I18 F20 I20 F23:F26 I23:I26 F28:F39 I28:I39 F43:F46 I43:I46 F50:F55 I50:I55 F59 I59">
    <cfRule type="cellIs" dxfId="13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 alignWithMargins="0">
    <oddHeader>&amp;L&amp;"Calibri,Bold"&amp;12Transition Quality Assurance System (TQAS)</oddHeader>
    <oddFooter>&amp;C&amp;G&amp;R&amp;"Calibri,Bold"&amp;11
TQAS-8c-F19/LTI Monthly Claim Form/MSLETB/V1.1</oddFooter>
  </headerFooter>
  <rowBreaks count="1" manualBreakCount="1">
    <brk id="63" max="8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143"/>
  <sheetViews>
    <sheetView topLeftCell="A96" zoomScaleNormal="100" workbookViewId="0">
      <selection activeCell="J114" sqref="J114"/>
    </sheetView>
  </sheetViews>
  <sheetFormatPr defaultRowHeight="12.75" x14ac:dyDescent="0.2"/>
  <cols>
    <col min="1" max="1" width="44.28515625" style="55" customWidth="1"/>
    <col min="2" max="2" width="7.5703125" style="55" customWidth="1"/>
    <col min="3" max="9" width="13.7109375" style="55" customWidth="1"/>
    <col min="10" max="16384" width="9.140625" style="55"/>
  </cols>
  <sheetData>
    <row r="1" spans="1:18" ht="20.100000000000001" customHeight="1" x14ac:dyDescent="0.2">
      <c r="A1" s="252" t="s">
        <v>129</v>
      </c>
      <c r="B1" s="252"/>
      <c r="C1" s="252"/>
      <c r="D1" s="252"/>
      <c r="E1" s="252"/>
      <c r="F1" s="252"/>
      <c r="G1" s="252"/>
      <c r="H1" s="252"/>
      <c r="I1" s="252"/>
      <c r="R1" s="55" t="str">
        <f>'Month 1'!R1</f>
        <v>Director of Limited Company Operating the LTI</v>
      </c>
    </row>
    <row r="2" spans="1:18" ht="20.100000000000001" customHeight="1" x14ac:dyDescent="0.2">
      <c r="A2" s="268" t="s">
        <v>130</v>
      </c>
      <c r="B2" s="268"/>
      <c r="C2" s="268"/>
      <c r="D2" s="268"/>
      <c r="E2" s="268"/>
      <c r="F2" s="268"/>
      <c r="G2" s="268"/>
      <c r="H2" s="268"/>
      <c r="I2" s="268"/>
      <c r="R2" s="55" t="str">
        <f>'Month 1'!R2</f>
        <v>Trustee/Authorised officer of Friendly Society operating the LTI</v>
      </c>
    </row>
    <row r="3" spans="1:18" ht="15.95" customHeight="1" x14ac:dyDescent="0.2">
      <c r="A3" s="235" t="s">
        <v>99</v>
      </c>
      <c r="B3" s="235"/>
      <c r="C3" s="253">
        <f>'Month 1'!C3:I3</f>
        <v>0</v>
      </c>
      <c r="D3" s="253"/>
      <c r="E3" s="253"/>
      <c r="F3" s="253"/>
      <c r="G3" s="253"/>
      <c r="H3" s="253"/>
      <c r="I3" s="253"/>
      <c r="R3" s="55" t="str">
        <f>'Month 1'!R3</f>
        <v>Chief Executive of the Limited Company operating the LTI</v>
      </c>
    </row>
    <row r="4" spans="1:18" ht="15.95" customHeight="1" x14ac:dyDescent="0.2">
      <c r="A4" s="235" t="s">
        <v>0</v>
      </c>
      <c r="B4" s="235"/>
      <c r="C4" s="269" t="str">
        <f>Data!C11</f>
        <v>October</v>
      </c>
      <c r="D4" s="253"/>
      <c r="E4" s="261" t="str">
        <f>'Month 1'!E4:F5</f>
        <v>Number of Weeks in Month - Budget Purposes</v>
      </c>
      <c r="F4" s="261"/>
      <c r="G4" s="266">
        <f>Data!B11</f>
        <v>4</v>
      </c>
      <c r="H4" s="20" t="s">
        <v>1</v>
      </c>
      <c r="I4" s="16">
        <f>'Month 1'!I4</f>
        <v>0</v>
      </c>
      <c r="R4" s="55">
        <f>'Month 1'!R4</f>
        <v>0</v>
      </c>
    </row>
    <row r="5" spans="1:18" ht="15.95" customHeight="1" x14ac:dyDescent="0.2">
      <c r="A5" s="235" t="s">
        <v>133</v>
      </c>
      <c r="B5" s="235"/>
      <c r="C5" s="259">
        <f>'Month 9'!B95</f>
        <v>0</v>
      </c>
      <c r="D5" s="260"/>
      <c r="E5" s="261"/>
      <c r="F5" s="261"/>
      <c r="G5" s="266"/>
      <c r="H5" s="20" t="s">
        <v>2</v>
      </c>
      <c r="I5" s="16">
        <f>'Month 1'!I5</f>
        <v>0</v>
      </c>
    </row>
    <row r="6" spans="1:18" ht="15.95" customHeight="1" x14ac:dyDescent="0.2">
      <c r="A6" s="235" t="s">
        <v>118</v>
      </c>
      <c r="B6" s="235"/>
      <c r="C6" s="235"/>
      <c r="D6" s="235"/>
      <c r="E6" s="21">
        <f>IF('Month 9'!$E$6-'Month 9'!$G$4&gt;0,'Month 9'!$E$6-'Month 9'!$G$4,0)</f>
        <v>13</v>
      </c>
      <c r="F6" s="235" t="s">
        <v>184</v>
      </c>
      <c r="G6" s="235"/>
      <c r="H6" s="235"/>
      <c r="I6" s="15">
        <f>'Month 1'!I6</f>
        <v>52</v>
      </c>
    </row>
    <row r="7" spans="1:18" ht="15.95" customHeight="1" x14ac:dyDescent="0.25">
      <c r="A7" s="267" t="s">
        <v>3</v>
      </c>
      <c r="B7" s="67"/>
      <c r="C7" s="256" t="s">
        <v>4</v>
      </c>
      <c r="D7" s="270"/>
      <c r="E7" s="270"/>
      <c r="F7" s="270"/>
      <c r="G7" s="270"/>
      <c r="H7" s="270"/>
      <c r="I7" s="271"/>
    </row>
    <row r="8" spans="1:18" ht="15.95" customHeight="1" x14ac:dyDescent="0.25">
      <c r="A8" s="250"/>
      <c r="B8" s="68"/>
      <c r="C8" s="69"/>
      <c r="D8" s="256" t="s">
        <v>5</v>
      </c>
      <c r="E8" s="270"/>
      <c r="F8" s="271"/>
      <c r="G8" s="256" t="s">
        <v>6</v>
      </c>
      <c r="H8" s="270"/>
      <c r="I8" s="271"/>
    </row>
    <row r="9" spans="1:18" ht="30.75" thickBot="1" x14ac:dyDescent="0.25">
      <c r="A9" s="272"/>
      <c r="B9" s="70" t="s">
        <v>74</v>
      </c>
      <c r="C9" s="71" t="s">
        <v>169</v>
      </c>
      <c r="D9" s="71" t="s">
        <v>7</v>
      </c>
      <c r="E9" s="71" t="s">
        <v>8</v>
      </c>
      <c r="F9" s="71" t="s">
        <v>9</v>
      </c>
      <c r="G9" s="71" t="s">
        <v>7</v>
      </c>
      <c r="H9" s="71" t="s">
        <v>8</v>
      </c>
      <c r="I9" s="71" t="s">
        <v>9</v>
      </c>
    </row>
    <row r="10" spans="1:18" ht="15.95" customHeight="1" x14ac:dyDescent="0.25">
      <c r="A10" s="72" t="s">
        <v>44</v>
      </c>
      <c r="B10" s="73"/>
      <c r="C10" s="74"/>
      <c r="D10" s="74"/>
      <c r="E10" s="74"/>
      <c r="F10" s="74"/>
      <c r="G10" s="74"/>
      <c r="H10" s="74"/>
      <c r="I10" s="75"/>
    </row>
    <row r="11" spans="1:18" ht="15.95" customHeight="1" x14ac:dyDescent="0.2">
      <c r="A11" s="76" t="s">
        <v>100</v>
      </c>
      <c r="B11" s="77">
        <v>4141</v>
      </c>
      <c r="C11" s="8">
        <f>'Month 1'!C11</f>
        <v>0</v>
      </c>
      <c r="D11" s="8">
        <f>IF($E$6&gt;$G$4,ROUND(C11/$I$6,2)*$G$4,ROUND(C11/$I$6,2)*$E$6)</f>
        <v>0</v>
      </c>
      <c r="E11" s="7">
        <v>0</v>
      </c>
      <c r="F11" s="8">
        <f>E11-D11</f>
        <v>0</v>
      </c>
      <c r="G11" s="8">
        <f>D11+'Month 9'!G11</f>
        <v>0</v>
      </c>
      <c r="H11" s="8">
        <f>E11+'Month 9'!H11</f>
        <v>0</v>
      </c>
      <c r="I11" s="117">
        <f>H11-G11</f>
        <v>0</v>
      </c>
    </row>
    <row r="12" spans="1:18" ht="15.95" customHeight="1" x14ac:dyDescent="0.2">
      <c r="A12" s="76" t="s">
        <v>101</v>
      </c>
      <c r="B12" s="77">
        <v>4140</v>
      </c>
      <c r="C12" s="8">
        <f>'Month 1'!C12</f>
        <v>0</v>
      </c>
      <c r="D12" s="8">
        <f>IF($E$6&gt;$G$4,ROUND(C12/$I$6,2)*$G$4,ROUND(C12/$I$6,2)*$E$6)</f>
        <v>0</v>
      </c>
      <c r="E12" s="7">
        <v>0</v>
      </c>
      <c r="F12" s="8">
        <f>E12-D12</f>
        <v>0</v>
      </c>
      <c r="G12" s="8">
        <f>D12+'Month 9'!G12</f>
        <v>0</v>
      </c>
      <c r="H12" s="8">
        <f>E12+'Month 9'!H12</f>
        <v>0</v>
      </c>
      <c r="I12" s="117">
        <f>H12-G12</f>
        <v>0</v>
      </c>
    </row>
    <row r="13" spans="1:18" ht="15.95" customHeight="1" x14ac:dyDescent="0.2">
      <c r="A13" s="76" t="s">
        <v>110</v>
      </c>
      <c r="B13" s="77">
        <v>4141</v>
      </c>
      <c r="C13" s="8">
        <f>'Month 1'!C13</f>
        <v>0</v>
      </c>
      <c r="D13" s="8">
        <f>IF($E$6&gt;$G$4,ROUND(C13/$I$6,2)*$G$4,ROUND(C13/$I$6,2)*$E$6)</f>
        <v>0</v>
      </c>
      <c r="E13" s="7">
        <v>0</v>
      </c>
      <c r="F13" s="8">
        <f>E13-D13</f>
        <v>0</v>
      </c>
      <c r="G13" s="8">
        <f>D13+'Month 9'!G13</f>
        <v>0</v>
      </c>
      <c r="H13" s="8">
        <f>E13+'Month 9'!H13</f>
        <v>0</v>
      </c>
      <c r="I13" s="117">
        <f>H13-G13</f>
        <v>0</v>
      </c>
    </row>
    <row r="14" spans="1:18" ht="15.95" customHeight="1" x14ac:dyDescent="0.2">
      <c r="A14" s="76" t="s">
        <v>111</v>
      </c>
      <c r="B14" s="77">
        <v>4140</v>
      </c>
      <c r="C14" s="8">
        <f>'Month 1'!C14</f>
        <v>0</v>
      </c>
      <c r="D14" s="8">
        <f>IF($E$6&gt;$G$4,ROUND(C14/$I$6,2)*$G$4,ROUND(C14/$I$6,2)*$E$6)</f>
        <v>0</v>
      </c>
      <c r="E14" s="7">
        <v>0</v>
      </c>
      <c r="F14" s="8">
        <f>E14-D14</f>
        <v>0</v>
      </c>
      <c r="G14" s="8">
        <f>D14+'Month 9'!G14</f>
        <v>0</v>
      </c>
      <c r="H14" s="8">
        <f>E14+'Month 9'!H14</f>
        <v>0</v>
      </c>
      <c r="I14" s="117">
        <f>H14-G14</f>
        <v>0</v>
      </c>
    </row>
    <row r="15" spans="1:18" ht="15.95" customHeight="1" x14ac:dyDescent="0.2">
      <c r="A15" s="78" t="s">
        <v>41</v>
      </c>
      <c r="B15" s="79"/>
      <c r="C15" s="104">
        <f>SUM(C11:C14)</f>
        <v>0</v>
      </c>
      <c r="D15" s="104">
        <f>SUM(D11:D14)</f>
        <v>0</v>
      </c>
      <c r="E15" s="104">
        <f>SUM(E11:E14)</f>
        <v>0</v>
      </c>
      <c r="F15" s="104">
        <f>E15-D15</f>
        <v>0</v>
      </c>
      <c r="G15" s="104">
        <f>SUM(G11:G14)</f>
        <v>0</v>
      </c>
      <c r="H15" s="104">
        <f>SUM(H11:H14)</f>
        <v>0</v>
      </c>
      <c r="I15" s="185">
        <f>H15-G15</f>
        <v>0</v>
      </c>
    </row>
    <row r="16" spans="1:18" ht="15.95" customHeight="1" thickBot="1" x14ac:dyDescent="0.25">
      <c r="A16" s="80"/>
      <c r="B16" s="81"/>
      <c r="C16" s="112"/>
      <c r="D16" s="105"/>
      <c r="E16" s="112"/>
      <c r="F16" s="105"/>
      <c r="G16" s="105"/>
      <c r="H16" s="112"/>
      <c r="I16" s="118"/>
    </row>
    <row r="17" spans="1:14" ht="15.95" customHeight="1" x14ac:dyDescent="0.25">
      <c r="A17" s="72" t="s">
        <v>45</v>
      </c>
      <c r="B17" s="82"/>
      <c r="C17" s="23"/>
      <c r="D17" s="109"/>
      <c r="E17" s="23"/>
      <c r="F17" s="109"/>
      <c r="G17" s="109"/>
      <c r="H17" s="23"/>
      <c r="I17" s="126"/>
      <c r="N17" s="63"/>
    </row>
    <row r="18" spans="1:14" ht="15.95" customHeight="1" x14ac:dyDescent="0.2">
      <c r="A18" s="78" t="s">
        <v>75</v>
      </c>
      <c r="B18" s="79">
        <v>3561</v>
      </c>
      <c r="C18" s="104">
        <f>'Month 1'!C18</f>
        <v>0</v>
      </c>
      <c r="D18" s="8">
        <f>IF($E$6&gt;$G$4,ROUND(C18/$I$6,2)*$G$4,ROUND(C18/$I$6,2)*$E$6)</f>
        <v>0</v>
      </c>
      <c r="E18" s="7">
        <v>0</v>
      </c>
      <c r="F18" s="110">
        <f>E18-D18</f>
        <v>0</v>
      </c>
      <c r="G18" s="110">
        <f>D18+'Month 9'!G18</f>
        <v>0</v>
      </c>
      <c r="H18" s="110">
        <f>E18+'Month 9'!H18</f>
        <v>0</v>
      </c>
      <c r="I18" s="197">
        <f>H18-G18</f>
        <v>0</v>
      </c>
      <c r="N18" s="63"/>
    </row>
    <row r="19" spans="1:14" ht="15.95" customHeight="1" x14ac:dyDescent="0.2">
      <c r="A19" s="83" t="s">
        <v>76</v>
      </c>
      <c r="B19" s="84"/>
      <c r="C19" s="187"/>
      <c r="D19" s="180"/>
      <c r="E19" s="187"/>
      <c r="F19" s="186"/>
      <c r="G19" s="186"/>
      <c r="H19" s="179"/>
      <c r="I19" s="188"/>
      <c r="N19" s="63"/>
    </row>
    <row r="20" spans="1:14" ht="15.95" customHeight="1" x14ac:dyDescent="0.2">
      <c r="A20" s="78" t="s">
        <v>77</v>
      </c>
      <c r="B20" s="79">
        <v>3561</v>
      </c>
      <c r="C20" s="104">
        <f>'Month 1'!C20</f>
        <v>0</v>
      </c>
      <c r="D20" s="8">
        <f>IF($E$6&gt;$G$4,ROUND(C20/$I$6,2)*$G$4,ROUND(C20/$I$6,2)*$E$6)</f>
        <v>0</v>
      </c>
      <c r="E20" s="7">
        <v>0</v>
      </c>
      <c r="F20" s="110">
        <f>E20-D20</f>
        <v>0</v>
      </c>
      <c r="G20" s="110">
        <f>D20+'Month 9'!G20</f>
        <v>0</v>
      </c>
      <c r="H20" s="110">
        <f>E20+'Month 9'!H20</f>
        <v>0</v>
      </c>
      <c r="I20" s="197">
        <f>H20-G20</f>
        <v>0</v>
      </c>
      <c r="N20" s="63"/>
    </row>
    <row r="21" spans="1:14" ht="15.95" customHeight="1" thickBot="1" x14ac:dyDescent="0.25">
      <c r="A21" s="90"/>
      <c r="B21" s="81"/>
      <c r="C21" s="187"/>
      <c r="D21" s="180"/>
      <c r="E21" s="187"/>
      <c r="F21" s="109"/>
      <c r="G21" s="109"/>
      <c r="H21" s="23"/>
      <c r="I21" s="126"/>
      <c r="N21" s="63"/>
    </row>
    <row r="22" spans="1:14" ht="15.95" customHeight="1" x14ac:dyDescent="0.25">
      <c r="A22" s="72" t="s">
        <v>47</v>
      </c>
      <c r="B22" s="86"/>
      <c r="C22" s="135"/>
      <c r="D22" s="108"/>
      <c r="E22" s="135" t="s">
        <v>3</v>
      </c>
      <c r="F22" s="106"/>
      <c r="G22" s="106"/>
      <c r="H22" s="119"/>
      <c r="I22" s="120"/>
    </row>
    <row r="23" spans="1:14" ht="30.75" x14ac:dyDescent="0.2">
      <c r="A23" s="87" t="s">
        <v>56</v>
      </c>
      <c r="B23" s="88">
        <v>4151</v>
      </c>
      <c r="C23" s="104">
        <f>'Month 1'!C23</f>
        <v>0</v>
      </c>
      <c r="D23" s="8">
        <f>IF($E$6&gt;$G$4,ROUND(C23/$I$6,2)*$G$4,ROUND(C23/$I$6,2)*$E$6)</f>
        <v>0</v>
      </c>
      <c r="E23" s="7">
        <v>0</v>
      </c>
      <c r="F23" s="121">
        <f>E23-D23</f>
        <v>0</v>
      </c>
      <c r="G23" s="121">
        <f>D23+'Month 9'!G23</f>
        <v>0</v>
      </c>
      <c r="H23" s="121">
        <f>E23+'Month 9'!H23</f>
        <v>0</v>
      </c>
      <c r="I23" s="122">
        <f>H23-G23</f>
        <v>0</v>
      </c>
    </row>
    <row r="24" spans="1:14" ht="15.95" customHeight="1" x14ac:dyDescent="0.2">
      <c r="A24" s="78" t="s">
        <v>10</v>
      </c>
      <c r="B24" s="79">
        <v>3580</v>
      </c>
      <c r="C24" s="104">
        <f>'Month 1'!C24</f>
        <v>0</v>
      </c>
      <c r="D24" s="8">
        <f>IF($E$6&gt;$G$4,ROUND(C24/$I$6,2)*$G$4,ROUND(C24/$I$6,2)*$E$6)</f>
        <v>0</v>
      </c>
      <c r="E24" s="7">
        <v>0</v>
      </c>
      <c r="F24" s="121">
        <f>E24-D24</f>
        <v>0</v>
      </c>
      <c r="G24" s="121">
        <f>D24+'Month 9'!G24</f>
        <v>0</v>
      </c>
      <c r="H24" s="121">
        <f>E24+'Month 9'!H24</f>
        <v>0</v>
      </c>
      <c r="I24" s="122">
        <f>H24-G24</f>
        <v>0</v>
      </c>
    </row>
    <row r="25" spans="1:14" ht="15.95" customHeight="1" x14ac:dyDescent="0.25">
      <c r="A25" s="89" t="s">
        <v>190</v>
      </c>
      <c r="B25" s="79"/>
      <c r="C25" s="104"/>
      <c r="D25" s="8"/>
      <c r="E25" s="7"/>
      <c r="F25" s="121"/>
      <c r="G25" s="121"/>
      <c r="H25" s="121"/>
      <c r="I25" s="122"/>
    </row>
    <row r="26" spans="1:14" ht="15.95" customHeight="1" x14ac:dyDescent="0.2">
      <c r="A26" s="78" t="s">
        <v>138</v>
      </c>
      <c r="B26" s="79">
        <v>3570</v>
      </c>
      <c r="C26" s="104">
        <f>'Month 1'!C26</f>
        <v>0</v>
      </c>
      <c r="D26" s="8">
        <f>IF($E$6&gt;$G$4,ROUND(C26/$I$6,2)*$G$4,ROUND(C26/$I$6,2)*$E$6)</f>
        <v>0</v>
      </c>
      <c r="E26" s="7">
        <v>0</v>
      </c>
      <c r="F26" s="121">
        <f>E26-D26</f>
        <v>0</v>
      </c>
      <c r="G26" s="121">
        <f>D26+'Month 9'!G26</f>
        <v>0</v>
      </c>
      <c r="H26" s="121">
        <f>E26+'Month 9'!H26</f>
        <v>0</v>
      </c>
      <c r="I26" s="122">
        <f>H26-G26</f>
        <v>0</v>
      </c>
    </row>
    <row r="27" spans="1:14" ht="15.95" customHeight="1" x14ac:dyDescent="0.25">
      <c r="A27" s="89" t="s">
        <v>48</v>
      </c>
      <c r="B27" s="79"/>
      <c r="C27" s="109"/>
      <c r="D27" s="109"/>
      <c r="E27" s="109"/>
      <c r="F27" s="109"/>
      <c r="G27" s="109"/>
      <c r="H27" s="109"/>
      <c r="I27" s="126"/>
    </row>
    <row r="28" spans="1:14" ht="15.95" customHeight="1" x14ac:dyDescent="0.2">
      <c r="A28" s="90" t="s">
        <v>102</v>
      </c>
      <c r="B28" s="77">
        <v>4152</v>
      </c>
      <c r="C28" s="8">
        <f>'Month 1'!C28</f>
        <v>0</v>
      </c>
      <c r="D28" s="8">
        <f t="shared" ref="D28:D38" si="0">IF($E$6&gt;$G$4,ROUND(C28/$I$6,2)*$G$4,ROUND(C28/$I$6,2)*$E$6)</f>
        <v>0</v>
      </c>
      <c r="E28" s="7">
        <v>0</v>
      </c>
      <c r="F28" s="8">
        <f>E28-D28</f>
        <v>0</v>
      </c>
      <c r="G28" s="8">
        <f>D28+'Month 9'!G28</f>
        <v>0</v>
      </c>
      <c r="H28" s="8">
        <f>E28+'Month 9'!H28</f>
        <v>0</v>
      </c>
      <c r="I28" s="117">
        <f>H28-G28</f>
        <v>0</v>
      </c>
    </row>
    <row r="29" spans="1:14" ht="15.95" customHeight="1" x14ac:dyDescent="0.2">
      <c r="A29" s="90" t="s">
        <v>52</v>
      </c>
      <c r="B29" s="77">
        <v>4152</v>
      </c>
      <c r="C29" s="8">
        <f>'Month 1'!C29</f>
        <v>0</v>
      </c>
      <c r="D29" s="8">
        <f t="shared" si="0"/>
        <v>0</v>
      </c>
      <c r="E29" s="7">
        <v>0</v>
      </c>
      <c r="F29" s="8">
        <f>E29-D29</f>
        <v>0</v>
      </c>
      <c r="G29" s="8">
        <f>D29+'Month 9'!G29</f>
        <v>0</v>
      </c>
      <c r="H29" s="8">
        <f>E29+'Month 9'!H29</f>
        <v>0</v>
      </c>
      <c r="I29" s="117">
        <f>H29-G29</f>
        <v>0</v>
      </c>
    </row>
    <row r="30" spans="1:14" ht="15.95" customHeight="1" x14ac:dyDescent="0.2">
      <c r="A30" s="90" t="s">
        <v>54</v>
      </c>
      <c r="B30" s="77">
        <v>4152</v>
      </c>
      <c r="C30" s="8">
        <f>'Month 1'!C30</f>
        <v>0</v>
      </c>
      <c r="D30" s="8">
        <f t="shared" si="0"/>
        <v>0</v>
      </c>
      <c r="E30" s="7">
        <v>0</v>
      </c>
      <c r="F30" s="8">
        <f t="shared" ref="F30:F39" si="1">E30-D30</f>
        <v>0</v>
      </c>
      <c r="G30" s="8">
        <f>D30+'Month 9'!G30</f>
        <v>0</v>
      </c>
      <c r="H30" s="8">
        <f>E30+'Month 9'!H30</f>
        <v>0</v>
      </c>
      <c r="I30" s="117">
        <f t="shared" ref="I30:I39" si="2">H30-G30</f>
        <v>0</v>
      </c>
    </row>
    <row r="31" spans="1:14" ht="15.95" customHeight="1" x14ac:dyDescent="0.2">
      <c r="A31" s="90" t="s">
        <v>46</v>
      </c>
      <c r="B31" s="77">
        <v>4152</v>
      </c>
      <c r="C31" s="8">
        <f>'Month 1'!C31</f>
        <v>0</v>
      </c>
      <c r="D31" s="8">
        <f t="shared" si="0"/>
        <v>0</v>
      </c>
      <c r="E31" s="7">
        <v>0</v>
      </c>
      <c r="F31" s="8">
        <f t="shared" si="1"/>
        <v>0</v>
      </c>
      <c r="G31" s="8">
        <f>D31+'Month 9'!G31</f>
        <v>0</v>
      </c>
      <c r="H31" s="8">
        <f>E31+'Month 9'!H31</f>
        <v>0</v>
      </c>
      <c r="I31" s="117">
        <f t="shared" si="2"/>
        <v>0</v>
      </c>
    </row>
    <row r="32" spans="1:14" ht="15.95" customHeight="1" x14ac:dyDescent="0.2">
      <c r="A32" s="90" t="s">
        <v>11</v>
      </c>
      <c r="B32" s="77">
        <v>4152</v>
      </c>
      <c r="C32" s="8">
        <f>'Month 1'!C32</f>
        <v>0</v>
      </c>
      <c r="D32" s="8">
        <f t="shared" si="0"/>
        <v>0</v>
      </c>
      <c r="E32" s="7">
        <v>0</v>
      </c>
      <c r="F32" s="8">
        <f t="shared" si="1"/>
        <v>0</v>
      </c>
      <c r="G32" s="8">
        <f>D32+'Month 9'!G32</f>
        <v>0</v>
      </c>
      <c r="H32" s="8">
        <f>E32+'Month 9'!H32</f>
        <v>0</v>
      </c>
      <c r="I32" s="117">
        <f t="shared" si="2"/>
        <v>0</v>
      </c>
      <c r="L32" s="55" t="s">
        <v>3</v>
      </c>
    </row>
    <row r="33" spans="1:12" ht="15.95" customHeight="1" x14ac:dyDescent="0.2">
      <c r="A33" s="90" t="s">
        <v>12</v>
      </c>
      <c r="B33" s="77">
        <v>4152</v>
      </c>
      <c r="C33" s="8">
        <f>'Month 1'!C33</f>
        <v>0</v>
      </c>
      <c r="D33" s="8">
        <f t="shared" si="0"/>
        <v>0</v>
      </c>
      <c r="E33" s="7">
        <v>0</v>
      </c>
      <c r="F33" s="8">
        <f t="shared" si="1"/>
        <v>0</v>
      </c>
      <c r="G33" s="8">
        <f>D33+'Month 9'!G33</f>
        <v>0</v>
      </c>
      <c r="H33" s="8">
        <f>E33+'Month 9'!H33</f>
        <v>0</v>
      </c>
      <c r="I33" s="117">
        <f t="shared" si="2"/>
        <v>0</v>
      </c>
    </row>
    <row r="34" spans="1:12" ht="15.95" customHeight="1" x14ac:dyDescent="0.2">
      <c r="A34" s="90" t="s">
        <v>13</v>
      </c>
      <c r="B34" s="77">
        <v>4152</v>
      </c>
      <c r="C34" s="8">
        <f>'Month 1'!C34</f>
        <v>0</v>
      </c>
      <c r="D34" s="8">
        <f t="shared" si="0"/>
        <v>0</v>
      </c>
      <c r="E34" s="7">
        <v>0</v>
      </c>
      <c r="F34" s="8">
        <f t="shared" si="1"/>
        <v>0</v>
      </c>
      <c r="G34" s="8">
        <f>D34+'Month 9'!G34</f>
        <v>0</v>
      </c>
      <c r="H34" s="8">
        <f>E34+'Month 9'!H34</f>
        <v>0</v>
      </c>
      <c r="I34" s="117">
        <f t="shared" si="2"/>
        <v>0</v>
      </c>
    </row>
    <row r="35" spans="1:12" ht="15.95" customHeight="1" x14ac:dyDescent="0.2">
      <c r="A35" s="90" t="s">
        <v>14</v>
      </c>
      <c r="B35" s="77">
        <v>4152</v>
      </c>
      <c r="C35" s="8">
        <f>'Month 1'!C35</f>
        <v>0</v>
      </c>
      <c r="D35" s="8">
        <f t="shared" si="0"/>
        <v>0</v>
      </c>
      <c r="E35" s="7">
        <v>0</v>
      </c>
      <c r="F35" s="8">
        <f t="shared" si="1"/>
        <v>0</v>
      </c>
      <c r="G35" s="8">
        <f>D35+'Month 9'!G35</f>
        <v>0</v>
      </c>
      <c r="H35" s="8">
        <f>E35+'Month 9'!H35</f>
        <v>0</v>
      </c>
      <c r="I35" s="117">
        <f t="shared" si="2"/>
        <v>0</v>
      </c>
    </row>
    <row r="36" spans="1:12" ht="15.95" customHeight="1" x14ac:dyDescent="0.2">
      <c r="A36" s="90" t="s">
        <v>15</v>
      </c>
      <c r="B36" s="77">
        <v>4152</v>
      </c>
      <c r="C36" s="8">
        <f>'Month 1'!C36</f>
        <v>0</v>
      </c>
      <c r="D36" s="8">
        <f t="shared" si="0"/>
        <v>0</v>
      </c>
      <c r="E36" s="7">
        <v>0</v>
      </c>
      <c r="F36" s="8">
        <f t="shared" si="1"/>
        <v>0</v>
      </c>
      <c r="G36" s="8">
        <f>D36+'Month 9'!G36</f>
        <v>0</v>
      </c>
      <c r="H36" s="8">
        <f>E36+'Month 9'!H36</f>
        <v>0</v>
      </c>
      <c r="I36" s="117">
        <f t="shared" si="2"/>
        <v>0</v>
      </c>
    </row>
    <row r="37" spans="1:12" ht="15.95" customHeight="1" x14ac:dyDescent="0.25">
      <c r="A37" s="90" t="s">
        <v>93</v>
      </c>
      <c r="B37" s="77">
        <v>4152</v>
      </c>
      <c r="C37" s="8">
        <f>'Month 1'!C37</f>
        <v>0</v>
      </c>
      <c r="D37" s="8">
        <f t="shared" si="0"/>
        <v>0</v>
      </c>
      <c r="E37" s="7">
        <v>0</v>
      </c>
      <c r="F37" s="8">
        <f t="shared" si="1"/>
        <v>0</v>
      </c>
      <c r="G37" s="8">
        <f>D37+'Month 9'!G37</f>
        <v>0</v>
      </c>
      <c r="H37" s="8">
        <f>E37+'Month 9'!H37</f>
        <v>0</v>
      </c>
      <c r="I37" s="117">
        <f t="shared" si="2"/>
        <v>0</v>
      </c>
    </row>
    <row r="38" spans="1:12" ht="15.95" customHeight="1" x14ac:dyDescent="0.25">
      <c r="A38" s="90" t="s">
        <v>94</v>
      </c>
      <c r="B38" s="77">
        <v>4152</v>
      </c>
      <c r="C38" s="8">
        <f>'Month 1'!C38</f>
        <v>0</v>
      </c>
      <c r="D38" s="8">
        <f t="shared" si="0"/>
        <v>0</v>
      </c>
      <c r="E38" s="7">
        <v>0</v>
      </c>
      <c r="F38" s="8">
        <f t="shared" si="1"/>
        <v>0</v>
      </c>
      <c r="G38" s="8">
        <f>D38+'Month 9'!G38</f>
        <v>0</v>
      </c>
      <c r="H38" s="8">
        <f>E38+'Month 9'!H38</f>
        <v>0</v>
      </c>
      <c r="I38" s="117">
        <f t="shared" si="2"/>
        <v>0</v>
      </c>
      <c r="K38" s="55" t="s">
        <v>3</v>
      </c>
    </row>
    <row r="39" spans="1:12" ht="15.95" customHeight="1" x14ac:dyDescent="0.2">
      <c r="A39" s="90" t="s">
        <v>16</v>
      </c>
      <c r="B39" s="77">
        <v>4152</v>
      </c>
      <c r="C39" s="8">
        <f>'Month 1'!C39</f>
        <v>0</v>
      </c>
      <c r="D39" s="8">
        <f>IF($E$6&gt;$G$4,ROUND(C39/$I$6,2)*$G$4,ROUND(C39/$I$6,2)*$E$6)</f>
        <v>0</v>
      </c>
      <c r="E39" s="7">
        <v>0</v>
      </c>
      <c r="F39" s="8">
        <f t="shared" si="1"/>
        <v>0</v>
      </c>
      <c r="G39" s="8">
        <f>D39+'Month 9'!G39</f>
        <v>0</v>
      </c>
      <c r="H39" s="8">
        <f>E39+'Month 9'!H39</f>
        <v>0</v>
      </c>
      <c r="I39" s="117">
        <f t="shared" si="2"/>
        <v>0</v>
      </c>
    </row>
    <row r="40" spans="1:12" ht="15.95" customHeight="1" x14ac:dyDescent="0.2">
      <c r="A40" s="78" t="s">
        <v>49</v>
      </c>
      <c r="B40" s="79">
        <v>4152</v>
      </c>
      <c r="C40" s="110">
        <f t="shared" ref="C40:I40" si="3">SUM(C28:C39)</f>
        <v>0</v>
      </c>
      <c r="D40" s="110">
        <f t="shared" si="3"/>
        <v>0</v>
      </c>
      <c r="E40" s="110">
        <f t="shared" si="3"/>
        <v>0</v>
      </c>
      <c r="F40" s="110">
        <f t="shared" si="3"/>
        <v>0</v>
      </c>
      <c r="G40" s="110">
        <f t="shared" si="3"/>
        <v>0</v>
      </c>
      <c r="H40" s="110">
        <f t="shared" si="3"/>
        <v>0</v>
      </c>
      <c r="I40" s="110">
        <f t="shared" si="3"/>
        <v>0</v>
      </c>
    </row>
    <row r="41" spans="1:12" s="60" customFormat="1" ht="15.95" customHeight="1" x14ac:dyDescent="0.2">
      <c r="A41" s="91"/>
      <c r="B41" s="92"/>
      <c r="C41" s="127"/>
      <c r="D41" s="111"/>
      <c r="E41" s="127"/>
      <c r="F41" s="111"/>
      <c r="G41" s="111"/>
      <c r="H41" s="127"/>
      <c r="I41" s="128"/>
      <c r="L41" s="60" t="s">
        <v>3</v>
      </c>
    </row>
    <row r="42" spans="1:12" ht="15.95" customHeight="1" x14ac:dyDescent="0.25">
      <c r="A42" s="89" t="s">
        <v>17</v>
      </c>
      <c r="B42" s="79"/>
      <c r="C42" s="23"/>
      <c r="D42" s="109"/>
      <c r="E42" s="23"/>
      <c r="F42" s="109"/>
      <c r="G42" s="109"/>
      <c r="H42" s="23"/>
      <c r="I42" s="126"/>
    </row>
    <row r="43" spans="1:12" ht="15.95" customHeight="1" x14ac:dyDescent="0.2">
      <c r="A43" s="76" t="s">
        <v>18</v>
      </c>
      <c r="B43" s="77">
        <v>4155</v>
      </c>
      <c r="C43" s="8">
        <f>'Month 1'!C43</f>
        <v>0</v>
      </c>
      <c r="D43" s="8">
        <f>IF($E$6&gt;$G$4,ROUND(C43/$I$6,2)*$G$4,ROUND(C43/$I$6,2)*$E$6)</f>
        <v>0</v>
      </c>
      <c r="E43" s="7">
        <v>0</v>
      </c>
      <c r="F43" s="8">
        <f>E43-D43</f>
        <v>0</v>
      </c>
      <c r="G43" s="8">
        <f>D43+'Month 9'!G43</f>
        <v>0</v>
      </c>
      <c r="H43" s="8">
        <f>E43+'Month 9'!H43</f>
        <v>0</v>
      </c>
      <c r="I43" s="117">
        <f>H43-G43</f>
        <v>0</v>
      </c>
    </row>
    <row r="44" spans="1:12" ht="15.95" customHeight="1" x14ac:dyDescent="0.2">
      <c r="A44" s="90" t="s">
        <v>19</v>
      </c>
      <c r="B44" s="77">
        <v>4155</v>
      </c>
      <c r="C44" s="8">
        <f>'Month 1'!C44</f>
        <v>0</v>
      </c>
      <c r="D44" s="8">
        <f>IF($E$6&gt;$G$4,ROUND(C44/$I$6,2)*$G$4,ROUND(C44/$I$6,2)*$E$6)</f>
        <v>0</v>
      </c>
      <c r="E44" s="7">
        <v>0</v>
      </c>
      <c r="F44" s="8">
        <f>E44-D44</f>
        <v>0</v>
      </c>
      <c r="G44" s="8">
        <f>D44+'Month 9'!G44</f>
        <v>0</v>
      </c>
      <c r="H44" s="8">
        <f>E44+'Month 9'!H44</f>
        <v>0</v>
      </c>
      <c r="I44" s="117">
        <f>H44-G44</f>
        <v>0</v>
      </c>
    </row>
    <row r="45" spans="1:12" ht="15.95" customHeight="1" x14ac:dyDescent="0.2">
      <c r="A45" s="90" t="s">
        <v>55</v>
      </c>
      <c r="B45" s="77">
        <v>4155</v>
      </c>
      <c r="C45" s="8">
        <f>'Month 1'!C45</f>
        <v>0</v>
      </c>
      <c r="D45" s="8">
        <f>IF($E$6&gt;$G$4,ROUND(C45/$I$6,2)*$G$4,ROUND(C45/$I$6,2)*$E$6)</f>
        <v>0</v>
      </c>
      <c r="E45" s="7">
        <v>0</v>
      </c>
      <c r="F45" s="8">
        <f>E45-D45</f>
        <v>0</v>
      </c>
      <c r="G45" s="8">
        <f>D45+'Month 9'!G45</f>
        <v>0</v>
      </c>
      <c r="H45" s="8">
        <f>E45+'Month 9'!H45</f>
        <v>0</v>
      </c>
      <c r="I45" s="117">
        <f>H45-G45</f>
        <v>0</v>
      </c>
    </row>
    <row r="46" spans="1:12" ht="15.95" customHeight="1" x14ac:dyDescent="0.2">
      <c r="A46" s="78" t="s">
        <v>20</v>
      </c>
      <c r="B46" s="79">
        <v>4155</v>
      </c>
      <c r="C46" s="104">
        <f>SUM(C43:C45)</f>
        <v>0</v>
      </c>
      <c r="D46" s="121">
        <f>SUM(D43:D45)</f>
        <v>0</v>
      </c>
      <c r="E46" s="121">
        <f>SUM(E43:E45)</f>
        <v>0</v>
      </c>
      <c r="F46" s="121">
        <f>E46-D46</f>
        <v>0</v>
      </c>
      <c r="G46" s="121">
        <f>SUM(G43:G45)</f>
        <v>0</v>
      </c>
      <c r="H46" s="121">
        <f>SUM(H43:H45)</f>
        <v>0</v>
      </c>
      <c r="I46" s="122">
        <f>H46-G46</f>
        <v>0</v>
      </c>
      <c r="K46" s="55" t="s">
        <v>3</v>
      </c>
    </row>
    <row r="47" spans="1:12" s="60" customFormat="1" ht="15.95" customHeight="1" x14ac:dyDescent="0.2">
      <c r="A47" s="78" t="s">
        <v>98</v>
      </c>
      <c r="B47" s="92"/>
      <c r="C47" s="104">
        <f>C46+C40+C26+C24+C23</f>
        <v>0</v>
      </c>
      <c r="D47" s="104">
        <f t="shared" ref="D47:I47" si="4">D46+D40+D26+D24+D23</f>
        <v>0</v>
      </c>
      <c r="E47" s="104">
        <f t="shared" si="4"/>
        <v>0</v>
      </c>
      <c r="F47" s="104">
        <f t="shared" si="4"/>
        <v>0</v>
      </c>
      <c r="G47" s="104">
        <f t="shared" si="4"/>
        <v>0</v>
      </c>
      <c r="H47" s="104">
        <f t="shared" si="4"/>
        <v>0</v>
      </c>
      <c r="I47" s="104">
        <f t="shared" si="4"/>
        <v>0</v>
      </c>
    </row>
    <row r="48" spans="1:12" ht="15.95" customHeight="1" thickBot="1" x14ac:dyDescent="0.25">
      <c r="A48" s="93"/>
      <c r="B48" s="81"/>
      <c r="C48" s="112"/>
      <c r="D48" s="112"/>
      <c r="E48" s="112"/>
      <c r="F48" s="112"/>
      <c r="G48" s="112"/>
      <c r="H48" s="112"/>
      <c r="I48" s="129"/>
    </row>
    <row r="49" spans="1:10" ht="15.95" customHeight="1" x14ac:dyDescent="0.25">
      <c r="A49" s="89" t="s">
        <v>78</v>
      </c>
      <c r="B49" s="77"/>
      <c r="C49" s="23"/>
      <c r="D49" s="23"/>
      <c r="E49" s="23"/>
      <c r="F49" s="23"/>
      <c r="G49" s="23"/>
      <c r="H49" s="23"/>
      <c r="I49" s="190"/>
    </row>
    <row r="50" spans="1:10" ht="15.95" customHeight="1" x14ac:dyDescent="0.2">
      <c r="A50" s="90" t="s">
        <v>79</v>
      </c>
      <c r="B50" s="77">
        <v>3310</v>
      </c>
      <c r="C50" s="8">
        <f>'Month 1'!C50</f>
        <v>0</v>
      </c>
      <c r="D50" s="8">
        <f t="shared" ref="D50:D55" si="5">IF($E$6&gt;$G$4,ROUND(C50/$I$6,2)*$G$4,ROUND(C50/$I$6,2)*$E$6)</f>
        <v>0</v>
      </c>
      <c r="E50" s="7">
        <v>0</v>
      </c>
      <c r="F50" s="8">
        <f t="shared" ref="F50:F55" si="6">E50-D50</f>
        <v>0</v>
      </c>
      <c r="G50" s="8">
        <f>D50+'Month 9'!G50</f>
        <v>0</v>
      </c>
      <c r="H50" s="8">
        <f>E50+'Month 9'!H50</f>
        <v>0</v>
      </c>
      <c r="I50" s="117">
        <f t="shared" ref="I50:I55" si="7">H50-G50</f>
        <v>0</v>
      </c>
    </row>
    <row r="51" spans="1:10" ht="15.95" customHeight="1" x14ac:dyDescent="0.2">
      <c r="A51" s="90" t="s">
        <v>80</v>
      </c>
      <c r="B51" s="77">
        <v>3481</v>
      </c>
      <c r="C51" s="8">
        <f>'Month 1'!C51</f>
        <v>0</v>
      </c>
      <c r="D51" s="8">
        <f t="shared" si="5"/>
        <v>0</v>
      </c>
      <c r="E51" s="7">
        <v>0</v>
      </c>
      <c r="F51" s="8">
        <f t="shared" si="6"/>
        <v>0</v>
      </c>
      <c r="G51" s="8">
        <f>D51+'Month 9'!G51</f>
        <v>0</v>
      </c>
      <c r="H51" s="8">
        <f>E51+'Month 9'!H51</f>
        <v>0</v>
      </c>
      <c r="I51" s="117">
        <f t="shared" si="7"/>
        <v>0</v>
      </c>
    </row>
    <row r="52" spans="1:10" ht="15.95" customHeight="1" x14ac:dyDescent="0.2">
      <c r="A52" s="90" t="s">
        <v>81</v>
      </c>
      <c r="B52" s="77">
        <v>3300</v>
      </c>
      <c r="C52" s="8">
        <f>'Month 1'!C52</f>
        <v>0</v>
      </c>
      <c r="D52" s="8">
        <f t="shared" si="5"/>
        <v>0</v>
      </c>
      <c r="E52" s="7">
        <v>0</v>
      </c>
      <c r="F52" s="8">
        <f t="shared" si="6"/>
        <v>0</v>
      </c>
      <c r="G52" s="8">
        <f>D52+'Month 9'!G52</f>
        <v>0</v>
      </c>
      <c r="H52" s="8">
        <f>E52+'Month 9'!H52</f>
        <v>0</v>
      </c>
      <c r="I52" s="117">
        <f t="shared" si="7"/>
        <v>0</v>
      </c>
    </row>
    <row r="53" spans="1:10" ht="15.95" customHeight="1" x14ac:dyDescent="0.2">
      <c r="A53" s="90" t="s">
        <v>82</v>
      </c>
      <c r="B53" s="77">
        <v>4153</v>
      </c>
      <c r="C53" s="8">
        <f>'Month 1'!C53</f>
        <v>0</v>
      </c>
      <c r="D53" s="8">
        <f t="shared" si="5"/>
        <v>0</v>
      </c>
      <c r="E53" s="7">
        <v>0</v>
      </c>
      <c r="F53" s="8">
        <f t="shared" si="6"/>
        <v>0</v>
      </c>
      <c r="G53" s="8">
        <f>D53+'Month 9'!G53</f>
        <v>0</v>
      </c>
      <c r="H53" s="8">
        <f>E53+'Month 9'!H53</f>
        <v>0</v>
      </c>
      <c r="I53" s="117">
        <f t="shared" si="7"/>
        <v>0</v>
      </c>
    </row>
    <row r="54" spans="1:10" ht="15.95" customHeight="1" x14ac:dyDescent="0.2">
      <c r="A54" s="90" t="s">
        <v>95</v>
      </c>
      <c r="B54" s="77">
        <v>4153</v>
      </c>
      <c r="C54" s="8">
        <f>'Month 1'!C54</f>
        <v>0</v>
      </c>
      <c r="D54" s="8">
        <f t="shared" si="5"/>
        <v>0</v>
      </c>
      <c r="E54" s="7">
        <v>0</v>
      </c>
      <c r="F54" s="8">
        <f t="shared" si="6"/>
        <v>0</v>
      </c>
      <c r="G54" s="8">
        <f>D54+'Month 9'!G54</f>
        <v>0</v>
      </c>
      <c r="H54" s="8">
        <f>E54+'Month 9'!H54</f>
        <v>0</v>
      </c>
      <c r="I54" s="117">
        <f t="shared" si="7"/>
        <v>0</v>
      </c>
    </row>
    <row r="55" spans="1:10" ht="15.95" customHeight="1" x14ac:dyDescent="0.2">
      <c r="A55" s="90" t="s">
        <v>114</v>
      </c>
      <c r="B55" s="77">
        <v>4154</v>
      </c>
      <c r="C55" s="8">
        <f>'Month 1'!C55</f>
        <v>0</v>
      </c>
      <c r="D55" s="8">
        <f t="shared" si="5"/>
        <v>0</v>
      </c>
      <c r="E55" s="7">
        <v>0</v>
      </c>
      <c r="F55" s="8">
        <f t="shared" si="6"/>
        <v>0</v>
      </c>
      <c r="G55" s="8">
        <f>D55+'Month 9'!G55</f>
        <v>0</v>
      </c>
      <c r="H55" s="8">
        <f>E55+'Month 9'!H55</f>
        <v>0</v>
      </c>
      <c r="I55" s="117">
        <f t="shared" si="7"/>
        <v>0</v>
      </c>
    </row>
    <row r="56" spans="1:10" ht="15.95" customHeight="1" thickBot="1" x14ac:dyDescent="0.25">
      <c r="A56" s="201" t="s">
        <v>108</v>
      </c>
      <c r="B56" s="95"/>
      <c r="C56" s="104">
        <f>SUM(C50:C55)</f>
        <v>0</v>
      </c>
      <c r="D56" s="104">
        <f t="shared" ref="D56:I56" si="8">SUM(D50:D55)</f>
        <v>0</v>
      </c>
      <c r="E56" s="104">
        <f t="shared" si="8"/>
        <v>0</v>
      </c>
      <c r="F56" s="104">
        <f t="shared" si="8"/>
        <v>0</v>
      </c>
      <c r="G56" s="104">
        <f t="shared" si="8"/>
        <v>0</v>
      </c>
      <c r="H56" s="104">
        <f t="shared" si="8"/>
        <v>0</v>
      </c>
      <c r="I56" s="104">
        <f t="shared" si="8"/>
        <v>0</v>
      </c>
    </row>
    <row r="57" spans="1:10" ht="15.95" customHeight="1" x14ac:dyDescent="0.2">
      <c r="A57" s="96" t="s">
        <v>21</v>
      </c>
      <c r="B57" s="97"/>
      <c r="C57" s="130">
        <f>'Month 1'!C57</f>
        <v>0</v>
      </c>
      <c r="D57" s="113">
        <f>IF($E$6&gt;$G$4,(C57/$I$6)*$G$4,(C57/$I$6*$E$6))</f>
        <v>0</v>
      </c>
      <c r="E57" s="7">
        <v>0</v>
      </c>
      <c r="F57" s="130">
        <f>E57-D57</f>
        <v>0</v>
      </c>
      <c r="G57" s="130">
        <f>D57+'Month 9'!G57</f>
        <v>0</v>
      </c>
      <c r="H57" s="130">
        <f>E57+'Month 9'!H57</f>
        <v>0</v>
      </c>
      <c r="I57" s="131">
        <f>H57-G57</f>
        <v>0</v>
      </c>
      <c r="J57" s="55" t="s">
        <v>3</v>
      </c>
    </row>
    <row r="58" spans="1:10" ht="15.95" customHeight="1" x14ac:dyDescent="0.2">
      <c r="A58" s="90"/>
      <c r="B58" s="98"/>
      <c r="C58" s="23"/>
      <c r="D58" s="109"/>
      <c r="E58" s="23"/>
      <c r="F58" s="109"/>
      <c r="G58" s="109"/>
      <c r="H58" s="23"/>
      <c r="I58" s="126"/>
    </row>
    <row r="59" spans="1:10" ht="15.95" customHeight="1" x14ac:dyDescent="0.2">
      <c r="A59" s="99" t="s">
        <v>22</v>
      </c>
      <c r="B59" s="100"/>
      <c r="C59" s="184">
        <f>'Month 1'!C59</f>
        <v>0</v>
      </c>
      <c r="D59" s="184">
        <f>(D15+D18+D20+D47+D56)-D57</f>
        <v>0</v>
      </c>
      <c r="E59" s="184">
        <f>(E15+E18+E20+E47+E56)-E57</f>
        <v>0</v>
      </c>
      <c r="F59" s="184">
        <f>E59-D59</f>
        <v>0</v>
      </c>
      <c r="G59" s="184">
        <f>D59+'Month 9'!G59</f>
        <v>0</v>
      </c>
      <c r="H59" s="184">
        <f>E59+'Month 9'!H59</f>
        <v>0</v>
      </c>
      <c r="I59" s="192">
        <f>H59-G59</f>
        <v>0</v>
      </c>
    </row>
    <row r="60" spans="1:10" ht="15.95" customHeight="1" thickBot="1" x14ac:dyDescent="0.25">
      <c r="A60" s="101"/>
      <c r="B60" s="102"/>
      <c r="C60" s="115"/>
      <c r="D60" s="115"/>
      <c r="E60" s="115"/>
      <c r="F60" s="115"/>
      <c r="G60" s="115"/>
      <c r="H60" s="115"/>
      <c r="I60" s="133"/>
    </row>
    <row r="61" spans="1:10" ht="15.95" customHeight="1" x14ac:dyDescent="0.2">
      <c r="A61" s="100"/>
      <c r="B61" s="100"/>
      <c r="C61" s="116"/>
      <c r="D61" s="116"/>
      <c r="E61" s="116"/>
      <c r="F61" s="116"/>
      <c r="G61" s="116"/>
      <c r="H61" s="116"/>
      <c r="I61" s="116"/>
    </row>
    <row r="62" spans="1:10" ht="15.95" customHeight="1" x14ac:dyDescent="0.2">
      <c r="A62" s="103" t="s">
        <v>192</v>
      </c>
      <c r="B62" s="103"/>
      <c r="C62" s="116"/>
      <c r="D62" s="116"/>
      <c r="E62" s="116"/>
      <c r="F62" s="116"/>
      <c r="G62" s="116"/>
      <c r="H62" s="116"/>
      <c r="I62" s="116"/>
    </row>
    <row r="63" spans="1:10" ht="15.95" customHeight="1" x14ac:dyDescent="0.2">
      <c r="A63" s="238" t="s">
        <v>71</v>
      </c>
      <c r="B63" s="238"/>
      <c r="C63" s="238"/>
      <c r="D63" s="238"/>
      <c r="E63" s="238"/>
      <c r="F63" s="238"/>
      <c r="G63" s="238"/>
      <c r="H63" s="136"/>
      <c r="I63" s="136"/>
    </row>
    <row r="64" spans="1:10" ht="15.95" customHeight="1" x14ac:dyDescent="0.2">
      <c r="A64" s="238" t="s">
        <v>104</v>
      </c>
      <c r="B64" s="238"/>
      <c r="C64" s="238"/>
      <c r="D64" s="238"/>
      <c r="E64" s="238"/>
      <c r="F64" s="238"/>
      <c r="G64" s="238"/>
      <c r="H64" s="238"/>
      <c r="I64" s="238"/>
    </row>
    <row r="65" spans="1:13" ht="15.95" customHeight="1" x14ac:dyDescent="0.2">
      <c r="A65" s="238" t="s">
        <v>105</v>
      </c>
      <c r="B65" s="238"/>
      <c r="C65" s="238"/>
      <c r="D65" s="238"/>
      <c r="E65" s="238"/>
      <c r="F65" s="238"/>
      <c r="G65" s="238"/>
      <c r="H65" s="238"/>
      <c r="I65" s="238"/>
    </row>
    <row r="66" spans="1:13" ht="15.95" customHeight="1" x14ac:dyDescent="0.2">
      <c r="A66" s="137"/>
      <c r="B66" s="137"/>
      <c r="C66" s="137"/>
      <c r="D66" s="137"/>
      <c r="E66" s="137"/>
      <c r="F66" s="137"/>
      <c r="G66" s="137"/>
      <c r="H66" s="136"/>
      <c r="I66" s="136"/>
    </row>
    <row r="67" spans="1:13" ht="15.95" customHeight="1" x14ac:dyDescent="0.2">
      <c r="A67" s="138" t="s">
        <v>57</v>
      </c>
      <c r="B67" s="138"/>
      <c r="C67" s="137"/>
      <c r="D67" s="137"/>
      <c r="E67" s="137"/>
      <c r="F67" s="137"/>
      <c r="G67" s="137"/>
      <c r="H67" s="136"/>
      <c r="I67" s="136"/>
    </row>
    <row r="68" spans="1:13" ht="15.95" customHeight="1" x14ac:dyDescent="0.25">
      <c r="A68" s="240" t="s">
        <v>23</v>
      </c>
      <c r="B68" s="241"/>
      <c r="C68" s="242"/>
      <c r="D68" s="242"/>
      <c r="E68" s="242"/>
      <c r="F68" s="242"/>
      <c r="G68" s="242"/>
      <c r="H68" s="242"/>
      <c r="I68" s="243"/>
    </row>
    <row r="69" spans="1:13" ht="15.95" customHeight="1" x14ac:dyDescent="0.25">
      <c r="A69" s="139"/>
      <c r="B69" s="140"/>
      <c r="C69" s="141"/>
      <c r="D69" s="239" t="str">
        <f>C4</f>
        <v>October</v>
      </c>
      <c r="E69" s="239"/>
      <c r="F69" s="141"/>
      <c r="G69" s="141"/>
      <c r="H69" s="244" t="s">
        <v>85</v>
      </c>
      <c r="I69" s="245"/>
    </row>
    <row r="70" spans="1:13" ht="42" customHeight="1" x14ac:dyDescent="0.25">
      <c r="A70" s="193"/>
      <c r="B70" s="143"/>
      <c r="C70" s="143"/>
      <c r="D70" s="143"/>
      <c r="E70" s="144" t="s">
        <v>24</v>
      </c>
      <c r="F70" s="145" t="s">
        <v>1</v>
      </c>
      <c r="G70" s="145" t="s">
        <v>25</v>
      </c>
      <c r="H70" s="146" t="s">
        <v>91</v>
      </c>
      <c r="I70" s="146" t="s">
        <v>92</v>
      </c>
    </row>
    <row r="71" spans="1:13" ht="15.95" customHeight="1" x14ac:dyDescent="0.2">
      <c r="A71" s="147" t="s">
        <v>109</v>
      </c>
      <c r="B71" s="148"/>
      <c r="C71" s="148"/>
      <c r="D71" s="210">
        <f>$E$11+$E$13</f>
        <v>0</v>
      </c>
      <c r="E71" s="211"/>
      <c r="F71" s="149">
        <f>I4</f>
        <v>0</v>
      </c>
      <c r="G71" s="150">
        <v>4141</v>
      </c>
      <c r="H71" s="9"/>
      <c r="I71" s="10"/>
    </row>
    <row r="72" spans="1:13" ht="15.95" customHeight="1" x14ac:dyDescent="0.2">
      <c r="A72" s="147" t="s">
        <v>112</v>
      </c>
      <c r="B72" s="148"/>
      <c r="C72" s="148"/>
      <c r="D72" s="210">
        <f>$E$12+$E$14</f>
        <v>0</v>
      </c>
      <c r="E72" s="211"/>
      <c r="F72" s="149">
        <f>I4</f>
        <v>0</v>
      </c>
      <c r="G72" s="150">
        <v>4140</v>
      </c>
      <c r="H72" s="11"/>
      <c r="I72" s="12"/>
    </row>
    <row r="73" spans="1:13" ht="15.95" customHeight="1" x14ac:dyDescent="0.2">
      <c r="A73" s="142" t="s">
        <v>47</v>
      </c>
      <c r="B73" s="151"/>
      <c r="C73" s="152"/>
      <c r="D73" s="210"/>
      <c r="E73" s="211"/>
      <c r="F73" s="153"/>
      <c r="G73" s="150"/>
      <c r="H73" s="11"/>
      <c r="I73" s="12"/>
    </row>
    <row r="74" spans="1:13" ht="15.95" customHeight="1" x14ac:dyDescent="0.2">
      <c r="A74" s="154" t="s">
        <v>53</v>
      </c>
      <c r="B74" s="157"/>
      <c r="C74" s="155"/>
      <c r="D74" s="210">
        <f>$E$23</f>
        <v>0</v>
      </c>
      <c r="E74" s="211"/>
      <c r="F74" s="149">
        <f>$F$71</f>
        <v>0</v>
      </c>
      <c r="G74" s="150">
        <v>4151</v>
      </c>
      <c r="H74" s="11"/>
      <c r="I74" s="12"/>
      <c r="J74" s="61"/>
    </row>
    <row r="75" spans="1:13" ht="15.95" customHeight="1" x14ac:dyDescent="0.2">
      <c r="A75" s="156" t="s">
        <v>10</v>
      </c>
      <c r="B75" s="155"/>
      <c r="C75" s="155"/>
      <c r="D75" s="210">
        <f>$E$24</f>
        <v>0</v>
      </c>
      <c r="E75" s="211"/>
      <c r="F75" s="149">
        <f>$F$71</f>
        <v>0</v>
      </c>
      <c r="G75" s="150">
        <v>3580</v>
      </c>
      <c r="H75" s="11"/>
      <c r="I75" s="12"/>
      <c r="K75" s="55" t="s">
        <v>3</v>
      </c>
    </row>
    <row r="76" spans="1:13" ht="15.95" customHeight="1" x14ac:dyDescent="0.2">
      <c r="A76" s="154" t="s">
        <v>138</v>
      </c>
      <c r="B76" s="157"/>
      <c r="C76" s="155"/>
      <c r="D76" s="210">
        <f>$E$26</f>
        <v>0</v>
      </c>
      <c r="E76" s="211"/>
      <c r="F76" s="149">
        <f>$F$71</f>
        <v>0</v>
      </c>
      <c r="G76" s="150">
        <v>3570</v>
      </c>
      <c r="H76" s="11"/>
      <c r="I76" s="12"/>
    </row>
    <row r="77" spans="1:13" ht="15.95" customHeight="1" x14ac:dyDescent="0.2">
      <c r="A77" s="154" t="s">
        <v>83</v>
      </c>
      <c r="B77" s="157"/>
      <c r="C77" s="155"/>
      <c r="D77" s="210">
        <f>$E$18</f>
        <v>0</v>
      </c>
      <c r="E77" s="211"/>
      <c r="F77" s="149">
        <f>$F$71</f>
        <v>0</v>
      </c>
      <c r="G77" s="150">
        <v>3561</v>
      </c>
      <c r="H77" s="11"/>
      <c r="I77" s="12"/>
    </row>
    <row r="78" spans="1:13" ht="15.95" customHeight="1" x14ac:dyDescent="0.2">
      <c r="A78" s="154" t="s">
        <v>84</v>
      </c>
      <c r="B78" s="157"/>
      <c r="C78" s="155"/>
      <c r="D78" s="210">
        <f>$E$20</f>
        <v>0</v>
      </c>
      <c r="E78" s="211"/>
      <c r="F78" s="149">
        <f>$F$71</f>
        <v>0</v>
      </c>
      <c r="G78" s="150">
        <v>3561</v>
      </c>
      <c r="H78" s="11"/>
      <c r="I78" s="12"/>
    </row>
    <row r="79" spans="1:13" ht="15.95" customHeight="1" x14ac:dyDescent="0.2">
      <c r="A79" s="155" t="s">
        <v>48</v>
      </c>
      <c r="B79" s="248">
        <f>$E$40</f>
        <v>0</v>
      </c>
      <c r="C79" s="249"/>
      <c r="D79" s="229"/>
      <c r="E79" s="230"/>
      <c r="F79" s="158"/>
      <c r="G79" s="159"/>
      <c r="H79" s="11"/>
      <c r="I79" s="12"/>
    </row>
    <row r="80" spans="1:13" ht="15.95" customHeight="1" x14ac:dyDescent="0.2">
      <c r="A80" s="155" t="s">
        <v>27</v>
      </c>
      <c r="B80" s="236">
        <f>$E$57</f>
        <v>0</v>
      </c>
      <c r="C80" s="237"/>
      <c r="D80" s="246"/>
      <c r="E80" s="247"/>
      <c r="F80" s="158"/>
      <c r="G80" s="159"/>
      <c r="H80" s="11"/>
      <c r="I80" s="12"/>
      <c r="J80" s="62"/>
      <c r="M80" s="55" t="s">
        <v>3</v>
      </c>
    </row>
    <row r="81" spans="1:9" ht="15.95" customHeight="1" x14ac:dyDescent="0.2">
      <c r="A81" s="156" t="s">
        <v>50</v>
      </c>
      <c r="B81" s="155"/>
      <c r="C81" s="160"/>
      <c r="D81" s="210">
        <f>$B$79-$B$80</f>
        <v>0</v>
      </c>
      <c r="E81" s="211"/>
      <c r="F81" s="149">
        <f>$F$71</f>
        <v>0</v>
      </c>
      <c r="G81" s="150">
        <v>4152</v>
      </c>
      <c r="H81" s="11"/>
      <c r="I81" s="12"/>
    </row>
    <row r="82" spans="1:9" ht="15.95" customHeight="1" x14ac:dyDescent="0.2">
      <c r="A82" s="161" t="s">
        <v>26</v>
      </c>
      <c r="B82" s="162"/>
      <c r="C82" s="162"/>
      <c r="D82" s="210">
        <f>$E$46</f>
        <v>0</v>
      </c>
      <c r="E82" s="211"/>
      <c r="F82" s="149">
        <f t="shared" ref="F82:F88" si="9">$F$71</f>
        <v>0</v>
      </c>
      <c r="G82" s="150">
        <v>4155</v>
      </c>
      <c r="H82" s="11"/>
      <c r="I82" s="12"/>
    </row>
    <row r="83" spans="1:9" ht="15.95" customHeight="1" x14ac:dyDescent="0.2">
      <c r="A83" s="163" t="s">
        <v>79</v>
      </c>
      <c r="B83" s="164"/>
      <c r="C83" s="162"/>
      <c r="D83" s="210">
        <f>$E$50</f>
        <v>0</v>
      </c>
      <c r="E83" s="211"/>
      <c r="F83" s="149">
        <f t="shared" si="9"/>
        <v>0</v>
      </c>
      <c r="G83" s="150">
        <v>3310</v>
      </c>
      <c r="H83" s="11"/>
      <c r="I83" s="12"/>
    </row>
    <row r="84" spans="1:9" ht="15.95" customHeight="1" x14ac:dyDescent="0.2">
      <c r="A84" s="163" t="s">
        <v>80</v>
      </c>
      <c r="B84" s="164"/>
      <c r="C84" s="162"/>
      <c r="D84" s="210">
        <f>$E$51</f>
        <v>0</v>
      </c>
      <c r="E84" s="211"/>
      <c r="F84" s="149">
        <f t="shared" si="9"/>
        <v>0</v>
      </c>
      <c r="G84" s="150">
        <v>3481</v>
      </c>
      <c r="H84" s="9"/>
      <c r="I84" s="10"/>
    </row>
    <row r="85" spans="1:9" ht="15.95" customHeight="1" x14ac:dyDescent="0.2">
      <c r="A85" s="163" t="s">
        <v>81</v>
      </c>
      <c r="B85" s="164"/>
      <c r="C85" s="162"/>
      <c r="D85" s="210">
        <f>$E$52</f>
        <v>0</v>
      </c>
      <c r="E85" s="211"/>
      <c r="F85" s="149">
        <f t="shared" si="9"/>
        <v>0</v>
      </c>
      <c r="G85" s="150">
        <v>3300</v>
      </c>
      <c r="H85" s="9"/>
      <c r="I85" s="10"/>
    </row>
    <row r="86" spans="1:9" ht="15.95" customHeight="1" x14ac:dyDescent="0.2">
      <c r="A86" s="165" t="s">
        <v>82</v>
      </c>
      <c r="B86" s="166"/>
      <c r="C86" s="148"/>
      <c r="D86" s="210">
        <f>$E$53</f>
        <v>0</v>
      </c>
      <c r="E86" s="211"/>
      <c r="F86" s="149">
        <f t="shared" si="9"/>
        <v>0</v>
      </c>
      <c r="G86" s="150">
        <v>4153</v>
      </c>
      <c r="H86" s="9"/>
      <c r="I86" s="10"/>
    </row>
    <row r="87" spans="1:9" ht="15.95" customHeight="1" x14ac:dyDescent="0.2">
      <c r="A87" s="165" t="s">
        <v>96</v>
      </c>
      <c r="B87" s="166"/>
      <c r="C87" s="148"/>
      <c r="D87" s="210">
        <f>$E$54</f>
        <v>0</v>
      </c>
      <c r="E87" s="211"/>
      <c r="F87" s="149">
        <f t="shared" si="9"/>
        <v>0</v>
      </c>
      <c r="G87" s="167">
        <v>4153</v>
      </c>
      <c r="H87" s="9"/>
      <c r="I87" s="10"/>
    </row>
    <row r="88" spans="1:9" ht="15.95" customHeight="1" x14ac:dyDescent="0.25">
      <c r="A88" s="168" t="s">
        <v>97</v>
      </c>
      <c r="B88" s="166"/>
      <c r="C88" s="148"/>
      <c r="D88" s="210">
        <f>$E$55</f>
        <v>0</v>
      </c>
      <c r="E88" s="211"/>
      <c r="F88" s="149">
        <f t="shared" si="9"/>
        <v>0</v>
      </c>
      <c r="G88" s="150">
        <v>4154</v>
      </c>
      <c r="H88" s="9"/>
      <c r="I88" s="10"/>
    </row>
    <row r="89" spans="1:9" ht="15.95" customHeight="1" x14ac:dyDescent="0.2">
      <c r="A89" s="169" t="s">
        <v>131</v>
      </c>
      <c r="B89" s="170"/>
      <c r="C89" s="170"/>
      <c r="D89" s="231">
        <f>SUM($D$71:$D$88)</f>
        <v>0</v>
      </c>
      <c r="E89" s="232"/>
      <c r="F89" s="171" t="s">
        <v>3</v>
      </c>
      <c r="G89" s="171"/>
      <c r="H89" s="10"/>
      <c r="I89" s="10"/>
    </row>
    <row r="90" spans="1:9" ht="15.95" customHeight="1" x14ac:dyDescent="0.2">
      <c r="A90" s="169" t="s">
        <v>146</v>
      </c>
      <c r="B90" s="170"/>
      <c r="C90" s="170"/>
      <c r="D90" s="231">
        <v>0</v>
      </c>
      <c r="E90" s="232"/>
      <c r="F90" s="171" t="s">
        <v>3</v>
      </c>
      <c r="G90" s="171"/>
      <c r="H90" s="10"/>
      <c r="I90" s="10"/>
    </row>
    <row r="91" spans="1:9" ht="15.95" customHeight="1" x14ac:dyDescent="0.2">
      <c r="A91" s="169" t="s">
        <v>132</v>
      </c>
      <c r="B91" s="170"/>
      <c r="C91" s="170"/>
      <c r="D91" s="231">
        <f>$D$89-$D$90</f>
        <v>0</v>
      </c>
      <c r="E91" s="232"/>
      <c r="F91" s="171" t="s">
        <v>3</v>
      </c>
      <c r="G91" s="171"/>
      <c r="H91" s="4"/>
      <c r="I91" s="10"/>
    </row>
    <row r="92" spans="1:9" ht="15.95" customHeight="1" x14ac:dyDescent="0.2">
      <c r="A92" s="172" t="s">
        <v>85</v>
      </c>
      <c r="B92" s="2"/>
      <c r="C92" s="2"/>
      <c r="D92" s="2"/>
      <c r="E92" s="28"/>
      <c r="F92" s="2"/>
      <c r="G92" s="2"/>
      <c r="H92" s="4"/>
      <c r="I92" s="10"/>
    </row>
    <row r="93" spans="1:9" ht="15.95" customHeight="1" x14ac:dyDescent="0.25">
      <c r="A93" s="173" t="s">
        <v>86</v>
      </c>
      <c r="B93" s="3"/>
      <c r="C93" s="4"/>
      <c r="D93" s="4"/>
      <c r="E93" s="10"/>
      <c r="F93" s="4"/>
      <c r="G93" s="5"/>
      <c r="H93" s="4"/>
      <c r="I93" s="10"/>
    </row>
    <row r="94" spans="1:9" ht="15.95" customHeight="1" x14ac:dyDescent="0.25">
      <c r="A94" s="173" t="s">
        <v>28</v>
      </c>
      <c r="B94" s="3"/>
      <c r="C94" s="4"/>
      <c r="D94" s="4"/>
      <c r="E94" s="10" t="s">
        <v>36</v>
      </c>
      <c r="F94" s="4"/>
      <c r="G94" s="5"/>
      <c r="H94" s="4"/>
      <c r="I94" s="10"/>
    </row>
    <row r="95" spans="1:9" ht="15.95" customHeight="1" x14ac:dyDescent="0.2">
      <c r="A95" s="174" t="s">
        <v>133</v>
      </c>
      <c r="B95" s="233">
        <f>C5-D90</f>
        <v>0</v>
      </c>
      <c r="C95" s="234"/>
      <c r="D95" s="98"/>
      <c r="E95" s="98"/>
      <c r="F95" s="98"/>
      <c r="G95" s="98"/>
      <c r="H95" s="98"/>
      <c r="I95" s="98"/>
    </row>
    <row r="96" spans="1:9" ht="15.95" customHeight="1" x14ac:dyDescent="0.2">
      <c r="A96" s="175" t="s">
        <v>87</v>
      </c>
      <c r="B96" s="175"/>
      <c r="C96" s="175"/>
      <c r="D96" s="175"/>
      <c r="E96" s="175"/>
      <c r="F96"/>
      <c r="G96" s="176"/>
      <c r="H96"/>
      <c r="I96" s="98"/>
    </row>
    <row r="97" spans="1:9" ht="15.95" customHeight="1" x14ac:dyDescent="0.2">
      <c r="A97" s="177" t="s">
        <v>88</v>
      </c>
      <c r="B97" s="175"/>
      <c r="C97" s="175"/>
      <c r="D97" s="175"/>
      <c r="E97" s="175"/>
      <c r="F97"/>
      <c r="G97"/>
      <c r="H97"/>
      <c r="I97" s="98"/>
    </row>
    <row r="98" spans="1:9" ht="15.95" customHeight="1" x14ac:dyDescent="0.2">
      <c r="A98" s="177" t="s">
        <v>89</v>
      </c>
      <c r="B98" s="175"/>
      <c r="C98" s="175"/>
      <c r="D98" s="175"/>
      <c r="E98" s="175"/>
      <c r="F98"/>
      <c r="G98"/>
      <c r="H98"/>
      <c r="I98" s="98"/>
    </row>
    <row r="99" spans="1:9" ht="15.95" customHeight="1" x14ac:dyDescent="0.2">
      <c r="A99" s="228" t="s">
        <v>195</v>
      </c>
      <c r="B99" s="228"/>
      <c r="C99" s="228"/>
      <c r="D99" s="228"/>
      <c r="E99" s="228"/>
      <c r="F99"/>
      <c r="G99"/>
      <c r="H99"/>
      <c r="I99" s="98"/>
    </row>
    <row r="100" spans="1:9" ht="15.95" customHeight="1" x14ac:dyDescent="0.2">
      <c r="A100" s="228"/>
      <c r="B100" s="228"/>
      <c r="C100" s="228"/>
      <c r="D100" s="228"/>
      <c r="E100" s="228"/>
      <c r="F100"/>
      <c r="G100" s="178"/>
      <c r="H100"/>
      <c r="I100" s="98"/>
    </row>
    <row r="101" spans="1:9" ht="15.95" customHeight="1" x14ac:dyDescent="0.2">
      <c r="A101" s="228"/>
      <c r="B101" s="228"/>
      <c r="C101" s="228"/>
      <c r="D101" s="228"/>
      <c r="E101" s="228"/>
      <c r="F101"/>
      <c r="G101" s="178"/>
      <c r="H101"/>
      <c r="I101" s="98"/>
    </row>
    <row r="102" spans="1:9" ht="15.95" customHeight="1" x14ac:dyDescent="0.2">
      <c r="A102" s="155" t="s">
        <v>29</v>
      </c>
      <c r="B102" s="155"/>
      <c r="C102" s="98"/>
      <c r="D102" s="98"/>
      <c r="E102" s="98"/>
      <c r="F102" s="98"/>
      <c r="G102" s="98"/>
      <c r="H102" s="98"/>
      <c r="I102" s="98"/>
    </row>
    <row r="103" spans="1:9" ht="15.95" customHeight="1" x14ac:dyDescent="0.2">
      <c r="A103" s="98"/>
      <c r="B103" s="98"/>
      <c r="C103" s="98"/>
      <c r="D103" s="98"/>
      <c r="E103" s="98"/>
      <c r="F103" s="98"/>
      <c r="G103" s="98"/>
      <c r="H103" s="98"/>
      <c r="I103" s="98"/>
    </row>
    <row r="104" spans="1:9" ht="15.95" customHeight="1" x14ac:dyDescent="0.2">
      <c r="A104" s="155" t="s">
        <v>30</v>
      </c>
      <c r="B104" s="155"/>
      <c r="C104" s="98"/>
      <c r="D104" s="98"/>
      <c r="E104" s="98"/>
      <c r="F104" s="98"/>
      <c r="G104" s="98"/>
      <c r="H104" s="98"/>
      <c r="I104" s="98"/>
    </row>
    <row r="105" spans="1:9" ht="15.95" customHeight="1" x14ac:dyDescent="0.2">
      <c r="A105" s="155" t="s">
        <v>43</v>
      </c>
      <c r="B105" s="155"/>
      <c r="C105" s="98"/>
      <c r="D105" s="98"/>
      <c r="E105" s="98"/>
      <c r="F105" s="98"/>
      <c r="G105" s="98"/>
      <c r="H105" s="98"/>
      <c r="I105" s="98"/>
    </row>
    <row r="106" spans="1:9" ht="15.95" customHeight="1" x14ac:dyDescent="0.2">
      <c r="A106" s="155" t="s">
        <v>58</v>
      </c>
      <c r="B106" s="155"/>
      <c r="C106" s="98"/>
      <c r="D106" s="98"/>
      <c r="E106" s="98"/>
      <c r="F106" s="98"/>
      <c r="G106" s="98"/>
      <c r="H106" s="98"/>
      <c r="I106" s="98"/>
    </row>
    <row r="107" spans="1:9" ht="15.95" customHeight="1" x14ac:dyDescent="0.2">
      <c r="A107" s="155" t="s">
        <v>51</v>
      </c>
      <c r="B107" s="155"/>
      <c r="C107" s="98"/>
      <c r="D107" s="98"/>
      <c r="E107" s="98"/>
      <c r="F107" s="98"/>
      <c r="G107" s="98"/>
      <c r="H107" s="98"/>
      <c r="I107" s="98"/>
    </row>
    <row r="108" spans="1:9" ht="15.95" customHeight="1" x14ac:dyDescent="0.2">
      <c r="A108" s="155" t="s">
        <v>42</v>
      </c>
      <c r="B108" s="155"/>
      <c r="C108" s="98"/>
      <c r="D108" s="98"/>
      <c r="E108" s="98"/>
      <c r="F108" s="98"/>
      <c r="G108" s="98"/>
      <c r="H108" s="98"/>
      <c r="I108" s="98"/>
    </row>
    <row r="109" spans="1:9" ht="15.95" customHeight="1" x14ac:dyDescent="0.2">
      <c r="A109" s="155" t="s">
        <v>31</v>
      </c>
      <c r="B109" s="155"/>
      <c r="C109" s="98"/>
      <c r="D109" s="98"/>
      <c r="E109" s="98"/>
      <c r="F109" s="98"/>
      <c r="G109" s="98"/>
      <c r="H109" s="98"/>
      <c r="I109" s="98"/>
    </row>
    <row r="110" spans="1:9" ht="15.95" customHeight="1" x14ac:dyDescent="0.2">
      <c r="A110" s="155" t="s">
        <v>32</v>
      </c>
      <c r="B110" s="155"/>
      <c r="C110" s="98"/>
      <c r="D110" s="98"/>
      <c r="E110" s="98"/>
      <c r="F110" s="98"/>
      <c r="G110" s="98"/>
      <c r="H110" s="98"/>
      <c r="I110" s="98"/>
    </row>
    <row r="111" spans="1:9" ht="15.95" customHeight="1" x14ac:dyDescent="0.2">
      <c r="A111" s="155" t="s">
        <v>72</v>
      </c>
      <c r="B111" s="155"/>
      <c r="C111" s="98"/>
      <c r="D111" s="98"/>
      <c r="E111" s="98"/>
      <c r="F111" s="98"/>
      <c r="G111" s="98"/>
      <c r="H111" s="98"/>
      <c r="I111" s="98"/>
    </row>
    <row r="112" spans="1:9" ht="15.95" customHeight="1" x14ac:dyDescent="0.2">
      <c r="A112" s="155" t="s">
        <v>33</v>
      </c>
      <c r="B112" s="155"/>
      <c r="C112" s="98"/>
      <c r="D112" s="98"/>
      <c r="E112" s="98"/>
      <c r="F112" s="98"/>
      <c r="G112" s="98"/>
      <c r="H112" s="98"/>
      <c r="I112" s="98"/>
    </row>
    <row r="113" spans="1:9" ht="15.95" customHeight="1" x14ac:dyDescent="0.2">
      <c r="A113" s="155" t="s">
        <v>34</v>
      </c>
      <c r="B113" s="155"/>
      <c r="C113" s="98"/>
      <c r="D113" s="98"/>
      <c r="E113" s="98"/>
      <c r="F113" s="98"/>
      <c r="G113" s="98"/>
      <c r="H113" s="98"/>
      <c r="I113" s="98"/>
    </row>
    <row r="114" spans="1:9" ht="15.95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</row>
    <row r="115" spans="1:9" ht="15.95" customHeight="1" x14ac:dyDescent="0.2">
      <c r="A115" s="223" t="s">
        <v>155</v>
      </c>
      <c r="B115" s="223"/>
      <c r="C115" s="223"/>
      <c r="D115" s="32"/>
      <c r="E115" s="32"/>
      <c r="F115" s="32"/>
      <c r="G115" s="33" t="s">
        <v>38</v>
      </c>
      <c r="H115" s="34"/>
      <c r="I115" s="34"/>
    </row>
    <row r="116" spans="1:9" ht="15.95" customHeight="1" x14ac:dyDescent="0.2">
      <c r="A116" s="227" t="s">
        <v>154</v>
      </c>
      <c r="B116" s="227"/>
      <c r="C116" s="227"/>
      <c r="D116" s="32"/>
      <c r="E116" s="32"/>
      <c r="F116" s="32"/>
      <c r="G116" s="33"/>
      <c r="H116" s="32"/>
      <c r="I116" s="32"/>
    </row>
    <row r="117" spans="1:9" ht="29.25" customHeight="1" x14ac:dyDescent="0.2">
      <c r="A117" s="32" t="s">
        <v>155</v>
      </c>
      <c r="B117" s="32"/>
      <c r="C117" s="32"/>
      <c r="D117" s="32"/>
      <c r="E117" s="32"/>
      <c r="F117" s="32"/>
      <c r="G117" s="33" t="s">
        <v>38</v>
      </c>
      <c r="H117" s="34"/>
      <c r="I117" s="34"/>
    </row>
    <row r="118" spans="1:9" ht="46.5" customHeight="1" x14ac:dyDescent="0.2">
      <c r="A118" s="213" t="str">
        <f>'Month 1'!A118:F118</f>
        <v xml:space="preserve"> Authorised Director of Ltd Company operating LTI / Trustee or Authorised Officer of Friendly Society operating the LTI / Chief Executive of national organisation operating the LTI, authorised to sign on behalf of the national organisation.</v>
      </c>
      <c r="B118" s="213"/>
      <c r="C118" s="213"/>
      <c r="D118" s="213"/>
      <c r="E118" s="213"/>
      <c r="F118" s="213"/>
      <c r="G118" s="33"/>
      <c r="H118" s="32"/>
      <c r="I118" s="32"/>
    </row>
    <row r="119" spans="1:9" ht="7.5" customHeight="1" x14ac:dyDescent="0.2">
      <c r="A119" s="32"/>
      <c r="B119" s="35"/>
      <c r="C119" s="36"/>
      <c r="D119" s="206"/>
      <c r="E119" s="206"/>
      <c r="F119" s="34"/>
      <c r="G119" s="37"/>
      <c r="H119" s="34"/>
      <c r="I119" s="34"/>
    </row>
    <row r="120" spans="1:9" ht="15.95" customHeight="1" thickBot="1" x14ac:dyDescent="0.3">
      <c r="A120" s="214" t="s">
        <v>193</v>
      </c>
      <c r="B120" s="215"/>
      <c r="C120" s="216"/>
      <c r="D120" s="216"/>
      <c r="E120" s="216"/>
      <c r="F120" s="217"/>
      <c r="G120" s="217"/>
      <c r="H120" s="217"/>
      <c r="I120" s="218"/>
    </row>
    <row r="121" spans="1:9" ht="15.95" customHeight="1" thickBot="1" x14ac:dyDescent="0.3">
      <c r="A121" s="38" t="s">
        <v>35</v>
      </c>
      <c r="B121" s="39"/>
      <c r="C121" s="31"/>
      <c r="D121" s="31"/>
      <c r="E121" s="31"/>
      <c r="F121" s="31"/>
      <c r="G121" s="31"/>
      <c r="H121" s="219" t="s">
        <v>36</v>
      </c>
      <c r="I121" s="220"/>
    </row>
    <row r="122" spans="1:9" ht="15.95" customHeight="1" x14ac:dyDescent="0.25">
      <c r="A122" s="38"/>
      <c r="B122" s="39"/>
      <c r="C122" s="31"/>
      <c r="D122" s="31"/>
      <c r="E122" s="31"/>
      <c r="F122" s="31"/>
      <c r="G122" s="31"/>
      <c r="H122" s="40"/>
      <c r="I122" s="41"/>
    </row>
    <row r="123" spans="1:9" ht="15.95" customHeight="1" x14ac:dyDescent="0.2">
      <c r="A123" s="42" t="s">
        <v>37</v>
      </c>
      <c r="B123" s="32" t="s">
        <v>73</v>
      </c>
      <c r="C123" s="43"/>
      <c r="D123" s="32"/>
      <c r="E123" s="32"/>
      <c r="F123" s="32"/>
      <c r="G123" s="32" t="s">
        <v>38</v>
      </c>
      <c r="H123" s="32" t="s">
        <v>90</v>
      </c>
      <c r="I123" s="44"/>
    </row>
    <row r="124" spans="1:9" ht="15.95" customHeight="1" x14ac:dyDescent="0.2">
      <c r="A124" s="42"/>
      <c r="B124" s="32" t="s">
        <v>196</v>
      </c>
      <c r="C124" s="43"/>
      <c r="D124" s="32"/>
      <c r="E124" s="32"/>
      <c r="F124" s="32"/>
      <c r="G124" s="32"/>
      <c r="H124" s="32"/>
      <c r="I124" s="44"/>
    </row>
    <row r="125" spans="1:9" ht="30" customHeight="1" x14ac:dyDescent="0.2">
      <c r="A125" s="42" t="s">
        <v>39</v>
      </c>
      <c r="B125" s="32" t="s">
        <v>73</v>
      </c>
      <c r="C125" s="43"/>
      <c r="D125" s="32"/>
      <c r="E125" s="32"/>
      <c r="F125" s="32"/>
      <c r="G125" s="32" t="s">
        <v>40</v>
      </c>
      <c r="H125" s="32" t="s">
        <v>90</v>
      </c>
      <c r="I125" s="44"/>
    </row>
    <row r="126" spans="1:9" ht="15.95" customHeight="1" x14ac:dyDescent="0.2">
      <c r="A126" s="42"/>
      <c r="B126" s="32" t="s">
        <v>197</v>
      </c>
      <c r="C126" s="43"/>
      <c r="D126" s="32"/>
      <c r="E126" s="32"/>
      <c r="F126" s="32"/>
      <c r="G126" s="32"/>
      <c r="H126" s="32"/>
      <c r="I126" s="44"/>
    </row>
    <row r="127" spans="1:9" ht="9.75" customHeight="1" thickBot="1" x14ac:dyDescent="0.25">
      <c r="A127" s="45"/>
      <c r="B127" s="31"/>
      <c r="C127" s="221"/>
      <c r="D127" s="221"/>
      <c r="E127" s="221"/>
      <c r="F127" s="31"/>
      <c r="G127" s="31"/>
      <c r="H127" s="31"/>
      <c r="I127" s="46"/>
    </row>
    <row r="128" spans="1:9" ht="15.95" customHeight="1" x14ac:dyDescent="0.25">
      <c r="A128" s="224" t="s">
        <v>194</v>
      </c>
      <c r="B128" s="225"/>
      <c r="C128" s="225"/>
      <c r="D128" s="225"/>
      <c r="E128" s="225"/>
      <c r="F128" s="225"/>
      <c r="G128" s="225"/>
      <c r="H128" s="225"/>
      <c r="I128" s="226"/>
    </row>
    <row r="129" spans="1:9" ht="15.95" customHeight="1" thickBot="1" x14ac:dyDescent="0.3">
      <c r="A129" s="212" t="s">
        <v>134</v>
      </c>
      <c r="B129" s="209"/>
      <c r="C129" s="209"/>
      <c r="D129" s="47"/>
      <c r="E129" s="47"/>
      <c r="F129" s="222" t="s">
        <v>137</v>
      </c>
      <c r="G129" s="222"/>
      <c r="H129" s="222"/>
      <c r="I129" s="48"/>
    </row>
    <row r="130" spans="1:9" ht="15.95" customHeight="1" x14ac:dyDescent="0.2">
      <c r="A130" s="49"/>
      <c r="B130" s="43"/>
      <c r="C130" s="43"/>
      <c r="D130" s="43"/>
      <c r="E130" s="43"/>
      <c r="F130" s="43"/>
      <c r="G130" s="43"/>
      <c r="H130" s="43"/>
      <c r="I130" s="50"/>
    </row>
    <row r="131" spans="1:9" ht="15.95" customHeight="1" thickBot="1" x14ac:dyDescent="0.25">
      <c r="A131" s="212" t="s">
        <v>135</v>
      </c>
      <c r="B131" s="209"/>
      <c r="C131" s="209"/>
      <c r="D131" s="43"/>
      <c r="E131" s="43"/>
      <c r="F131" s="209" t="s">
        <v>38</v>
      </c>
      <c r="G131" s="209"/>
      <c r="H131" s="209"/>
      <c r="I131" s="50"/>
    </row>
    <row r="132" spans="1:9" ht="15.95" customHeight="1" x14ac:dyDescent="0.2">
      <c r="A132" s="49"/>
      <c r="B132" s="43"/>
      <c r="C132" s="43"/>
      <c r="D132" s="43"/>
      <c r="E132" s="43"/>
      <c r="F132" s="43"/>
      <c r="G132" s="43"/>
      <c r="H132" s="43"/>
      <c r="I132" s="50"/>
    </row>
    <row r="133" spans="1:9" ht="15.95" customHeight="1" thickBot="1" x14ac:dyDescent="0.25">
      <c r="A133" s="212" t="s">
        <v>136</v>
      </c>
      <c r="B133" s="209"/>
      <c r="C133" s="209"/>
      <c r="D133" s="43"/>
      <c r="E133" s="43"/>
      <c r="F133" s="209" t="s">
        <v>38</v>
      </c>
      <c r="G133" s="209"/>
      <c r="H133" s="209"/>
      <c r="I133" s="50"/>
    </row>
    <row r="134" spans="1:9" ht="15.95" customHeight="1" thickBot="1" x14ac:dyDescent="0.25">
      <c r="A134" s="51"/>
      <c r="B134" s="52"/>
      <c r="C134" s="52"/>
      <c r="D134" s="52"/>
      <c r="E134" s="52"/>
      <c r="F134" s="52"/>
      <c r="G134" s="52"/>
      <c r="H134" s="52"/>
      <c r="I134" s="53"/>
    </row>
    <row r="135" spans="1:9" ht="15.95" customHeight="1" x14ac:dyDescent="0.2">
      <c r="A135"/>
      <c r="B135"/>
      <c r="C135"/>
      <c r="D135"/>
      <c r="E135"/>
      <c r="F135"/>
      <c r="G135"/>
      <c r="H135"/>
      <c r="I135"/>
    </row>
    <row r="136" spans="1:9" ht="15.95" customHeight="1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</sheetData>
  <sheetProtection algorithmName="SHA-512" hashValue="VWK9dF7Ux4twRFX8HK4Yz8Ub19wGgwUGVj9gIxH0YZJW8hFtMsXehbgZZ61uNW1jY+VLQxEpTFeL8Bcm8YbjUA==" saltValue="L/RgrOv2GFRW1Nl0N7ScGA==" spinCount="100000" sheet="1" formatColumns="0" formatRows="0" selectLockedCells="1"/>
  <mergeCells count="60">
    <mergeCell ref="H121:I121"/>
    <mergeCell ref="A99:E101"/>
    <mergeCell ref="A115:C115"/>
    <mergeCell ref="D89:E89"/>
    <mergeCell ref="D90:E90"/>
    <mergeCell ref="B95:C95"/>
    <mergeCell ref="A118:F118"/>
    <mergeCell ref="D74:E74"/>
    <mergeCell ref="D75:E75"/>
    <mergeCell ref="D88:E88"/>
    <mergeCell ref="D91:E91"/>
    <mergeCell ref="D87:E87"/>
    <mergeCell ref="G4:G5"/>
    <mergeCell ref="A6:D6"/>
    <mergeCell ref="A7:A9"/>
    <mergeCell ref="D8:F8"/>
    <mergeCell ref="B80:C80"/>
    <mergeCell ref="C7:I7"/>
    <mergeCell ref="D78:E78"/>
    <mergeCell ref="D73:E73"/>
    <mergeCell ref="A63:G63"/>
    <mergeCell ref="D69:E69"/>
    <mergeCell ref="A65:I65"/>
    <mergeCell ref="H69:I69"/>
    <mergeCell ref="B79:C79"/>
    <mergeCell ref="D79:E79"/>
    <mergeCell ref="D71:E71"/>
    <mergeCell ref="D80:E80"/>
    <mergeCell ref="A1:I1"/>
    <mergeCell ref="C3:I3"/>
    <mergeCell ref="C4:D4"/>
    <mergeCell ref="D77:E77"/>
    <mergeCell ref="G8:I8"/>
    <mergeCell ref="C5:D5"/>
    <mergeCell ref="A64:I64"/>
    <mergeCell ref="A68:I68"/>
    <mergeCell ref="A2:I2"/>
    <mergeCell ref="A5:B5"/>
    <mergeCell ref="D72:E72"/>
    <mergeCell ref="D76:E76"/>
    <mergeCell ref="A3:B3"/>
    <mergeCell ref="A4:B4"/>
    <mergeCell ref="F6:H6"/>
    <mergeCell ref="E4:F5"/>
    <mergeCell ref="F133:H133"/>
    <mergeCell ref="A131:C131"/>
    <mergeCell ref="A133:C133"/>
    <mergeCell ref="D81:E81"/>
    <mergeCell ref="A128:I128"/>
    <mergeCell ref="A129:C129"/>
    <mergeCell ref="F129:H129"/>
    <mergeCell ref="F131:H131"/>
    <mergeCell ref="D82:E82"/>
    <mergeCell ref="D83:E83"/>
    <mergeCell ref="D84:E84"/>
    <mergeCell ref="D86:E86"/>
    <mergeCell ref="D85:E85"/>
    <mergeCell ref="C127:E127"/>
    <mergeCell ref="A120:I120"/>
    <mergeCell ref="A116:C116"/>
  </mergeCells>
  <phoneticPr fontId="16" type="noConversion"/>
  <conditionalFormatting sqref="F11:F15 I11:I15 F18 I18 F20 I20 F23:F26 I23:I26 F28:F39 I28:I39 F43:F46 I43:I46 F50:F55 I50:I55 F59 I59">
    <cfRule type="cellIs" dxfId="12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 alignWithMargins="0">
    <oddHeader>&amp;L&amp;"Calibri,Bold"&amp;12Transition Quality Assurance System (TQAS)</oddHeader>
    <oddFooter>&amp;C&amp;G&amp;R&amp;"Calibri,Bold"&amp;11
TQAS-8c-F19/LTI Monthly Claim Form/MSLETB/V1.1</oddFooter>
  </headerFooter>
  <rowBreaks count="1" manualBreakCount="1">
    <brk id="64" max="8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143"/>
  <sheetViews>
    <sheetView topLeftCell="A96" zoomScaleNormal="100" workbookViewId="0">
      <selection activeCell="J114" sqref="J114"/>
    </sheetView>
  </sheetViews>
  <sheetFormatPr defaultRowHeight="12.75" x14ac:dyDescent="0.2"/>
  <cols>
    <col min="1" max="1" width="44.28515625" style="55" customWidth="1"/>
    <col min="2" max="2" width="7.5703125" style="55" customWidth="1"/>
    <col min="3" max="9" width="13.7109375" style="55" customWidth="1"/>
    <col min="10" max="16384" width="9.140625" style="55"/>
  </cols>
  <sheetData>
    <row r="1" spans="1:18" ht="20.100000000000001" customHeight="1" x14ac:dyDescent="0.2">
      <c r="A1" s="252" t="s">
        <v>129</v>
      </c>
      <c r="B1" s="252"/>
      <c r="C1" s="252"/>
      <c r="D1" s="252"/>
      <c r="E1" s="252"/>
      <c r="F1" s="252"/>
      <c r="G1" s="252"/>
      <c r="H1" s="252"/>
      <c r="I1" s="252"/>
      <c r="R1" s="55" t="str">
        <f>'Month 1'!R1</f>
        <v>Director of Limited Company Operating the LTI</v>
      </c>
    </row>
    <row r="2" spans="1:18" ht="20.100000000000001" customHeight="1" x14ac:dyDescent="0.2">
      <c r="A2" s="268" t="s">
        <v>130</v>
      </c>
      <c r="B2" s="268"/>
      <c r="C2" s="268"/>
      <c r="D2" s="268"/>
      <c r="E2" s="268"/>
      <c r="F2" s="268"/>
      <c r="G2" s="268"/>
      <c r="H2" s="268"/>
      <c r="I2" s="268"/>
      <c r="R2" s="55" t="str">
        <f>'Month 1'!R2</f>
        <v>Trustee/Authorised officer of Friendly Society operating the LTI</v>
      </c>
    </row>
    <row r="3" spans="1:18" ht="15.95" customHeight="1" x14ac:dyDescent="0.25">
      <c r="A3" s="235" t="s">
        <v>99</v>
      </c>
      <c r="B3" s="235"/>
      <c r="C3" s="273">
        <f>'Month 1'!C3:I3</f>
        <v>0</v>
      </c>
      <c r="D3" s="273"/>
      <c r="E3" s="273"/>
      <c r="F3" s="273"/>
      <c r="G3" s="273"/>
      <c r="H3" s="273"/>
      <c r="I3" s="273"/>
      <c r="R3" s="55" t="str">
        <f>'Month 1'!R3</f>
        <v>Chief Executive of the Limited Company operating the LTI</v>
      </c>
    </row>
    <row r="4" spans="1:18" ht="15.95" customHeight="1" x14ac:dyDescent="0.2">
      <c r="A4" s="235" t="s">
        <v>0</v>
      </c>
      <c r="B4" s="235"/>
      <c r="C4" s="269" t="str">
        <f>Data!C10</f>
        <v>September</v>
      </c>
      <c r="D4" s="253"/>
      <c r="E4" s="261" t="str">
        <f>'Month 1'!E4:F5</f>
        <v>Number of Weeks in Month - Budget Purposes</v>
      </c>
      <c r="F4" s="261"/>
      <c r="G4" s="266">
        <f>Data!B10</f>
        <v>4</v>
      </c>
      <c r="H4" s="20" t="s">
        <v>1</v>
      </c>
      <c r="I4" s="16">
        <f>'Month 1'!I4</f>
        <v>0</v>
      </c>
      <c r="R4" s="55">
        <f>'Month 1'!R4</f>
        <v>0</v>
      </c>
    </row>
    <row r="5" spans="1:18" ht="15.95" customHeight="1" x14ac:dyDescent="0.2">
      <c r="A5" s="235" t="s">
        <v>133</v>
      </c>
      <c r="B5" s="235"/>
      <c r="C5" s="259">
        <f>'Month 8'!B95</f>
        <v>0</v>
      </c>
      <c r="D5" s="260"/>
      <c r="E5" s="261"/>
      <c r="F5" s="261"/>
      <c r="G5" s="266"/>
      <c r="H5" s="20" t="s">
        <v>2</v>
      </c>
      <c r="I5" s="16">
        <f>'Month 1'!I5</f>
        <v>0</v>
      </c>
    </row>
    <row r="6" spans="1:18" ht="15.95" customHeight="1" x14ac:dyDescent="0.2">
      <c r="A6" s="235" t="s">
        <v>118</v>
      </c>
      <c r="B6" s="235"/>
      <c r="C6" s="235"/>
      <c r="D6" s="235"/>
      <c r="E6" s="21">
        <f>IF('Month 8'!E6-'Month 8'!$G$4&gt;0,'Month 8'!E6-'Month 8'!$G$4,0)</f>
        <v>17</v>
      </c>
      <c r="F6" s="235" t="s">
        <v>184</v>
      </c>
      <c r="G6" s="235"/>
      <c r="H6" s="235"/>
      <c r="I6" s="15">
        <f>'Month 1'!I6</f>
        <v>52</v>
      </c>
    </row>
    <row r="7" spans="1:18" ht="15.95" customHeight="1" x14ac:dyDescent="0.25">
      <c r="A7" s="267" t="s">
        <v>3</v>
      </c>
      <c r="B7" s="67"/>
      <c r="C7" s="256" t="s">
        <v>4</v>
      </c>
      <c r="D7" s="270"/>
      <c r="E7" s="270"/>
      <c r="F7" s="270"/>
      <c r="G7" s="270"/>
      <c r="H7" s="270"/>
      <c r="I7" s="271"/>
    </row>
    <row r="8" spans="1:18" ht="15.95" customHeight="1" x14ac:dyDescent="0.25">
      <c r="A8" s="250"/>
      <c r="B8" s="68"/>
      <c r="C8" s="69"/>
      <c r="D8" s="256" t="s">
        <v>5</v>
      </c>
      <c r="E8" s="270"/>
      <c r="F8" s="271"/>
      <c r="G8" s="256" t="s">
        <v>6</v>
      </c>
      <c r="H8" s="270"/>
      <c r="I8" s="271"/>
    </row>
    <row r="9" spans="1:18" ht="30.75" thickBot="1" x14ac:dyDescent="0.25">
      <c r="A9" s="272"/>
      <c r="B9" s="70" t="s">
        <v>74</v>
      </c>
      <c r="C9" s="71" t="s">
        <v>169</v>
      </c>
      <c r="D9" s="71" t="s">
        <v>7</v>
      </c>
      <c r="E9" s="71" t="s">
        <v>8</v>
      </c>
      <c r="F9" s="71" t="s">
        <v>9</v>
      </c>
      <c r="G9" s="71" t="s">
        <v>7</v>
      </c>
      <c r="H9" s="71" t="s">
        <v>8</v>
      </c>
      <c r="I9" s="71" t="s">
        <v>9</v>
      </c>
    </row>
    <row r="10" spans="1:18" ht="15.95" customHeight="1" x14ac:dyDescent="0.25">
      <c r="A10" s="72" t="s">
        <v>44</v>
      </c>
      <c r="B10" s="73"/>
      <c r="C10" s="74"/>
      <c r="D10" s="74"/>
      <c r="E10" s="74"/>
      <c r="F10" s="74"/>
      <c r="G10" s="74"/>
      <c r="H10" s="74"/>
      <c r="I10" s="75"/>
    </row>
    <row r="11" spans="1:18" ht="15.95" customHeight="1" x14ac:dyDescent="0.2">
      <c r="A11" s="76" t="s">
        <v>100</v>
      </c>
      <c r="B11" s="77">
        <v>4141</v>
      </c>
      <c r="C11" s="8">
        <f>'Month 1'!C11</f>
        <v>0</v>
      </c>
      <c r="D11" s="8">
        <f>IF($E$6&gt;$G$4,ROUND(C11/$I$6,2)*$G$4,ROUND(C11/$I$6,2)*$E$6)</f>
        <v>0</v>
      </c>
      <c r="E11" s="7">
        <v>0</v>
      </c>
      <c r="F11" s="8">
        <f>E11-D11</f>
        <v>0</v>
      </c>
      <c r="G11" s="8">
        <f>D11+'Month 8'!G11</f>
        <v>0</v>
      </c>
      <c r="H11" s="8">
        <f>E11+'Month 8'!H11</f>
        <v>0</v>
      </c>
      <c r="I11" s="117">
        <f>H11-G11</f>
        <v>0</v>
      </c>
    </row>
    <row r="12" spans="1:18" ht="15.95" customHeight="1" x14ac:dyDescent="0.2">
      <c r="A12" s="76" t="s">
        <v>101</v>
      </c>
      <c r="B12" s="77">
        <v>4140</v>
      </c>
      <c r="C12" s="8">
        <f>'Month 1'!C12</f>
        <v>0</v>
      </c>
      <c r="D12" s="8">
        <f>IF($E$6&gt;$G$4,ROUND(C12/$I$6,2)*$G$4,ROUND(C12/$I$6,2)*$E$6)</f>
        <v>0</v>
      </c>
      <c r="E12" s="7">
        <v>0</v>
      </c>
      <c r="F12" s="8">
        <f>E12-D12</f>
        <v>0</v>
      </c>
      <c r="G12" s="8">
        <f>D12+'Month 8'!G12</f>
        <v>0</v>
      </c>
      <c r="H12" s="8">
        <f>E12+'Month 8'!H12</f>
        <v>0</v>
      </c>
      <c r="I12" s="117">
        <f>H12-G12</f>
        <v>0</v>
      </c>
    </row>
    <row r="13" spans="1:18" ht="15.95" customHeight="1" x14ac:dyDescent="0.2">
      <c r="A13" s="76" t="s">
        <v>110</v>
      </c>
      <c r="B13" s="77">
        <v>4141</v>
      </c>
      <c r="C13" s="8">
        <f>'Month 1'!C13</f>
        <v>0</v>
      </c>
      <c r="D13" s="8">
        <f>IF($E$6&gt;$G$4,ROUND(C13/$I$6,2)*$G$4,ROUND(C13/$I$6,2)*$E$6)</f>
        <v>0</v>
      </c>
      <c r="E13" s="7">
        <v>0</v>
      </c>
      <c r="F13" s="8">
        <f>E13-D13</f>
        <v>0</v>
      </c>
      <c r="G13" s="8">
        <f>D13+'Month 8'!G13</f>
        <v>0</v>
      </c>
      <c r="H13" s="8">
        <f>E13+'Month 8'!H13</f>
        <v>0</v>
      </c>
      <c r="I13" s="117">
        <f>H13-G13</f>
        <v>0</v>
      </c>
    </row>
    <row r="14" spans="1:18" ht="15.95" customHeight="1" x14ac:dyDescent="0.2">
      <c r="A14" s="76" t="s">
        <v>111</v>
      </c>
      <c r="B14" s="77">
        <v>4140</v>
      </c>
      <c r="C14" s="8">
        <f>'Month 1'!C14</f>
        <v>0</v>
      </c>
      <c r="D14" s="8">
        <f>IF($E$6&gt;$G$4,ROUND(C14/$I$6,2)*$G$4,ROUND(C14/$I$6,2)*$E$6)</f>
        <v>0</v>
      </c>
      <c r="E14" s="7">
        <v>0</v>
      </c>
      <c r="F14" s="8">
        <f>E14-D14</f>
        <v>0</v>
      </c>
      <c r="G14" s="8">
        <f>D14+'Month 8'!G14</f>
        <v>0</v>
      </c>
      <c r="H14" s="8">
        <f>E14+'Month 8'!H14</f>
        <v>0</v>
      </c>
      <c r="I14" s="117">
        <f>H14-G14</f>
        <v>0</v>
      </c>
    </row>
    <row r="15" spans="1:18" ht="15.95" customHeight="1" x14ac:dyDescent="0.2">
      <c r="A15" s="78" t="s">
        <v>41</v>
      </c>
      <c r="B15" s="79"/>
      <c r="C15" s="104">
        <f>SUM(C11:C14)</f>
        <v>0</v>
      </c>
      <c r="D15" s="104">
        <f>SUM(D11:D14)</f>
        <v>0</v>
      </c>
      <c r="E15" s="104">
        <f>SUM(E11:E14)</f>
        <v>0</v>
      </c>
      <c r="F15" s="121">
        <f>E15-D15</f>
        <v>0</v>
      </c>
      <c r="G15" s="121">
        <f>SUM(G11:G14)</f>
        <v>0</v>
      </c>
      <c r="H15" s="121">
        <f>SUM(H11:H14)</f>
        <v>0</v>
      </c>
      <c r="I15" s="122">
        <f>H15-G15</f>
        <v>0</v>
      </c>
    </row>
    <row r="16" spans="1:18" ht="15.95" customHeight="1" thickBot="1" x14ac:dyDescent="0.25">
      <c r="A16" s="80"/>
      <c r="B16" s="81"/>
      <c r="C16" s="112"/>
      <c r="D16" s="105"/>
      <c r="E16" s="112"/>
      <c r="F16" s="105"/>
      <c r="G16" s="105"/>
      <c r="H16" s="112"/>
      <c r="I16" s="118"/>
    </row>
    <row r="17" spans="1:14" ht="15.95" customHeight="1" x14ac:dyDescent="0.25">
      <c r="A17" s="72" t="s">
        <v>45</v>
      </c>
      <c r="B17" s="82"/>
      <c r="C17" s="23"/>
      <c r="D17" s="109"/>
      <c r="E17" s="23"/>
      <c r="F17" s="109"/>
      <c r="G17" s="109"/>
      <c r="H17" s="23"/>
      <c r="I17" s="126"/>
      <c r="N17" s="63"/>
    </row>
    <row r="18" spans="1:14" ht="15.95" customHeight="1" x14ac:dyDescent="0.2">
      <c r="A18" s="78" t="s">
        <v>75</v>
      </c>
      <c r="B18" s="79">
        <v>3561</v>
      </c>
      <c r="C18" s="104">
        <f>'Month 1'!C18</f>
        <v>0</v>
      </c>
      <c r="D18" s="8">
        <f>IF($E$6&gt;$G$4,ROUND(C18/$I$6,2)*$G$4,ROUND(C18/$I$6,2)*$E$6)</f>
        <v>0</v>
      </c>
      <c r="E18" s="7">
        <v>0</v>
      </c>
      <c r="F18" s="110">
        <f>E18-D18</f>
        <v>0</v>
      </c>
      <c r="G18" s="110">
        <f>D18+'Month 8'!G18</f>
        <v>0</v>
      </c>
      <c r="H18" s="110">
        <f>E18+'Month 8'!H18</f>
        <v>0</v>
      </c>
      <c r="I18" s="197">
        <f>H18-G18</f>
        <v>0</v>
      </c>
      <c r="N18" s="63"/>
    </row>
    <row r="19" spans="1:14" ht="15.95" customHeight="1" x14ac:dyDescent="0.2">
      <c r="A19" s="83" t="s">
        <v>76</v>
      </c>
      <c r="B19" s="84"/>
      <c r="C19" s="179"/>
      <c r="D19" s="180"/>
      <c r="E19" s="179"/>
      <c r="F19" s="186"/>
      <c r="G19" s="186"/>
      <c r="H19" s="179"/>
      <c r="I19" s="188"/>
      <c r="N19" s="63"/>
    </row>
    <row r="20" spans="1:14" ht="15.95" customHeight="1" x14ac:dyDescent="0.2">
      <c r="A20" s="78" t="s">
        <v>77</v>
      </c>
      <c r="B20" s="79">
        <v>3561</v>
      </c>
      <c r="C20" s="110">
        <f>'Month 1'!C20</f>
        <v>0</v>
      </c>
      <c r="D20" s="8">
        <f>IF($E$6&gt;$G$4,ROUND(C20/$I$6,2)*$G$4,ROUND(C20/$I$6,2)*$E$6)</f>
        <v>0</v>
      </c>
      <c r="E20" s="7">
        <v>0</v>
      </c>
      <c r="F20" s="110">
        <f>E20-D20</f>
        <v>0</v>
      </c>
      <c r="G20" s="110">
        <f>D20+'Month 8'!G20</f>
        <v>0</v>
      </c>
      <c r="H20" s="110">
        <f>E20+'Month 8'!H20</f>
        <v>0</v>
      </c>
      <c r="I20" s="197">
        <f>H20-G20</f>
        <v>0</v>
      </c>
      <c r="N20" s="63"/>
    </row>
    <row r="21" spans="1:14" ht="15.95" customHeight="1" thickBot="1" x14ac:dyDescent="0.25">
      <c r="A21" s="90"/>
      <c r="B21" s="81"/>
      <c r="C21" s="23"/>
      <c r="D21" s="180"/>
      <c r="E21" s="23"/>
      <c r="F21" s="109"/>
      <c r="G21" s="109"/>
      <c r="H21" s="23"/>
      <c r="I21" s="126"/>
      <c r="N21" s="63"/>
    </row>
    <row r="22" spans="1:14" ht="15.95" customHeight="1" x14ac:dyDescent="0.25">
      <c r="A22" s="72" t="s">
        <v>47</v>
      </c>
      <c r="B22" s="86"/>
      <c r="C22" s="119"/>
      <c r="D22" s="108"/>
      <c r="E22" s="119" t="s">
        <v>3</v>
      </c>
      <c r="F22" s="106"/>
      <c r="G22" s="106"/>
      <c r="H22" s="119"/>
      <c r="I22" s="120"/>
    </row>
    <row r="23" spans="1:14" ht="30.75" x14ac:dyDescent="0.2">
      <c r="A23" s="87" t="s">
        <v>56</v>
      </c>
      <c r="B23" s="88">
        <v>4151</v>
      </c>
      <c r="C23" s="104">
        <f>'Month 1'!C23</f>
        <v>0</v>
      </c>
      <c r="D23" s="8">
        <f>IF($E$6&gt;$G$4,ROUND(C23/$I$6,2)*$G$4,ROUND(C23/$I$6,2)*$E$6)</f>
        <v>0</v>
      </c>
      <c r="E23" s="7">
        <v>0</v>
      </c>
      <c r="F23" s="121">
        <f>E23-D23</f>
        <v>0</v>
      </c>
      <c r="G23" s="121">
        <f>D23+'Month 8'!G23</f>
        <v>0</v>
      </c>
      <c r="H23" s="121">
        <f>E23+'Month 8'!H23</f>
        <v>0</v>
      </c>
      <c r="I23" s="122">
        <f>H23-G23</f>
        <v>0</v>
      </c>
    </row>
    <row r="24" spans="1:14" ht="15.95" customHeight="1" x14ac:dyDescent="0.2">
      <c r="A24" s="78" t="s">
        <v>10</v>
      </c>
      <c r="B24" s="79">
        <v>3580</v>
      </c>
      <c r="C24" s="104">
        <f>'Month 1'!C24</f>
        <v>0</v>
      </c>
      <c r="D24" s="8">
        <f>IF($E$6&gt;$G$4,ROUND(C24/$I$6,2)*$G$4,ROUND(C24/$I$6,2)*$E$6)</f>
        <v>0</v>
      </c>
      <c r="E24" s="7">
        <v>0</v>
      </c>
      <c r="F24" s="121">
        <f>E24-D24</f>
        <v>0</v>
      </c>
      <c r="G24" s="121">
        <f>D24+'Month 8'!G24</f>
        <v>0</v>
      </c>
      <c r="H24" s="121">
        <f>E24+'Month 8'!H24</f>
        <v>0</v>
      </c>
      <c r="I24" s="122">
        <f>H24-G24</f>
        <v>0</v>
      </c>
    </row>
    <row r="25" spans="1:14" ht="15.95" customHeight="1" x14ac:dyDescent="0.25">
      <c r="A25" s="89" t="s">
        <v>190</v>
      </c>
      <c r="B25" s="79"/>
      <c r="C25" s="104"/>
      <c r="D25" s="8"/>
      <c r="E25" s="7"/>
      <c r="F25" s="121"/>
      <c r="G25" s="121"/>
      <c r="H25" s="121"/>
      <c r="I25" s="122"/>
    </row>
    <row r="26" spans="1:14" ht="15.95" customHeight="1" x14ac:dyDescent="0.2">
      <c r="A26" s="78" t="s">
        <v>138</v>
      </c>
      <c r="B26" s="79">
        <v>3570</v>
      </c>
      <c r="C26" s="104">
        <f>'Month 1'!C26</f>
        <v>0</v>
      </c>
      <c r="D26" s="8">
        <f>IF($E$6&gt;$G$4,ROUND(C26/$I$6,2)*$G$4,ROUND(C26/$I$6,2)*$E$6)</f>
        <v>0</v>
      </c>
      <c r="E26" s="7">
        <v>0</v>
      </c>
      <c r="F26" s="121">
        <f>E26-D26</f>
        <v>0</v>
      </c>
      <c r="G26" s="121">
        <f>D26+'Month 8'!G26</f>
        <v>0</v>
      </c>
      <c r="H26" s="121">
        <f>E26+'Month 8'!H26</f>
        <v>0</v>
      </c>
      <c r="I26" s="122">
        <f>H26-G26</f>
        <v>0</v>
      </c>
    </row>
    <row r="27" spans="1:14" ht="15.95" customHeight="1" x14ac:dyDescent="0.25">
      <c r="A27" s="89" t="s">
        <v>48</v>
      </c>
      <c r="B27" s="79"/>
      <c r="C27" s="109"/>
      <c r="D27" s="109"/>
      <c r="E27" s="109"/>
      <c r="F27" s="109"/>
      <c r="G27" s="109"/>
      <c r="H27" s="109"/>
      <c r="I27" s="126"/>
    </row>
    <row r="28" spans="1:14" ht="15.95" customHeight="1" x14ac:dyDescent="0.2">
      <c r="A28" s="90" t="s">
        <v>102</v>
      </c>
      <c r="B28" s="77">
        <v>4152</v>
      </c>
      <c r="C28" s="8">
        <f>'Month 1'!C28</f>
        <v>0</v>
      </c>
      <c r="D28" s="8">
        <f t="shared" ref="D28:D39" si="0">IF($E$6&gt;$G$4,ROUND(C28/$I$6,2)*$G$4,ROUND(C28/$I$6,2)*$E$6)</f>
        <v>0</v>
      </c>
      <c r="E28" s="7">
        <v>0</v>
      </c>
      <c r="F28" s="8">
        <f>E28-D28</f>
        <v>0</v>
      </c>
      <c r="G28" s="8">
        <f>D28+'Month 8'!G28</f>
        <v>0</v>
      </c>
      <c r="H28" s="8">
        <f>E28+'Month 8'!H28</f>
        <v>0</v>
      </c>
      <c r="I28" s="117">
        <f>H28-G28</f>
        <v>0</v>
      </c>
    </row>
    <row r="29" spans="1:14" ht="15.95" customHeight="1" x14ac:dyDescent="0.2">
      <c r="A29" s="90" t="s">
        <v>52</v>
      </c>
      <c r="B29" s="77">
        <v>4152</v>
      </c>
      <c r="C29" s="8">
        <f>'Month 1'!C29</f>
        <v>0</v>
      </c>
      <c r="D29" s="8">
        <f t="shared" si="0"/>
        <v>0</v>
      </c>
      <c r="E29" s="7">
        <v>0</v>
      </c>
      <c r="F29" s="8">
        <f>E29-D29</f>
        <v>0</v>
      </c>
      <c r="G29" s="8">
        <f>D29+'Month 8'!G29</f>
        <v>0</v>
      </c>
      <c r="H29" s="8">
        <f>E29+'Month 8'!H29</f>
        <v>0</v>
      </c>
      <c r="I29" s="117">
        <f>H29-G29</f>
        <v>0</v>
      </c>
    </row>
    <row r="30" spans="1:14" ht="15.95" customHeight="1" x14ac:dyDescent="0.2">
      <c r="A30" s="90" t="s">
        <v>54</v>
      </c>
      <c r="B30" s="77">
        <v>4152</v>
      </c>
      <c r="C30" s="8">
        <f>'Month 1'!C30</f>
        <v>0</v>
      </c>
      <c r="D30" s="8">
        <f t="shared" si="0"/>
        <v>0</v>
      </c>
      <c r="E30" s="7">
        <v>0</v>
      </c>
      <c r="F30" s="8">
        <f t="shared" ref="F30:F39" si="1">E30-D30</f>
        <v>0</v>
      </c>
      <c r="G30" s="8">
        <f>D30+'Month 8'!G30</f>
        <v>0</v>
      </c>
      <c r="H30" s="8">
        <f>E30+'Month 8'!H30</f>
        <v>0</v>
      </c>
      <c r="I30" s="117">
        <f t="shared" ref="I30:I39" si="2">H30-G30</f>
        <v>0</v>
      </c>
    </row>
    <row r="31" spans="1:14" ht="15.95" customHeight="1" x14ac:dyDescent="0.2">
      <c r="A31" s="90" t="s">
        <v>46</v>
      </c>
      <c r="B31" s="77">
        <v>4152</v>
      </c>
      <c r="C31" s="8">
        <f>'Month 1'!C31</f>
        <v>0</v>
      </c>
      <c r="D31" s="8">
        <f t="shared" si="0"/>
        <v>0</v>
      </c>
      <c r="E31" s="7">
        <v>0</v>
      </c>
      <c r="F31" s="8">
        <f t="shared" si="1"/>
        <v>0</v>
      </c>
      <c r="G31" s="8">
        <f>D31+'Month 8'!G31</f>
        <v>0</v>
      </c>
      <c r="H31" s="8">
        <f>E31+'Month 8'!H31</f>
        <v>0</v>
      </c>
      <c r="I31" s="117">
        <f t="shared" si="2"/>
        <v>0</v>
      </c>
    </row>
    <row r="32" spans="1:14" ht="15.95" customHeight="1" x14ac:dyDescent="0.2">
      <c r="A32" s="90" t="s">
        <v>11</v>
      </c>
      <c r="B32" s="77">
        <v>4152</v>
      </c>
      <c r="C32" s="8">
        <f>'Month 1'!C32</f>
        <v>0</v>
      </c>
      <c r="D32" s="8">
        <f t="shared" si="0"/>
        <v>0</v>
      </c>
      <c r="E32" s="7">
        <v>0</v>
      </c>
      <c r="F32" s="8">
        <f t="shared" si="1"/>
        <v>0</v>
      </c>
      <c r="G32" s="8">
        <f>D32+'Month 8'!G32</f>
        <v>0</v>
      </c>
      <c r="H32" s="8">
        <f>E32+'Month 8'!H32</f>
        <v>0</v>
      </c>
      <c r="I32" s="117">
        <f t="shared" si="2"/>
        <v>0</v>
      </c>
      <c r="L32" s="55" t="s">
        <v>3</v>
      </c>
    </row>
    <row r="33" spans="1:12" ht="15.95" customHeight="1" x14ac:dyDescent="0.2">
      <c r="A33" s="90" t="s">
        <v>12</v>
      </c>
      <c r="B33" s="77">
        <v>4152</v>
      </c>
      <c r="C33" s="8">
        <f>'Month 1'!C33</f>
        <v>0</v>
      </c>
      <c r="D33" s="8">
        <f t="shared" si="0"/>
        <v>0</v>
      </c>
      <c r="E33" s="7">
        <v>0</v>
      </c>
      <c r="F33" s="8">
        <f t="shared" si="1"/>
        <v>0</v>
      </c>
      <c r="G33" s="8">
        <f>D33+'Month 8'!G33</f>
        <v>0</v>
      </c>
      <c r="H33" s="8">
        <f>E33+'Month 8'!H33</f>
        <v>0</v>
      </c>
      <c r="I33" s="117">
        <f t="shared" si="2"/>
        <v>0</v>
      </c>
    </row>
    <row r="34" spans="1:12" ht="15.95" customHeight="1" x14ac:dyDescent="0.2">
      <c r="A34" s="90" t="s">
        <v>13</v>
      </c>
      <c r="B34" s="77">
        <v>4152</v>
      </c>
      <c r="C34" s="8">
        <f>'Month 1'!C34</f>
        <v>0</v>
      </c>
      <c r="D34" s="8">
        <f t="shared" si="0"/>
        <v>0</v>
      </c>
      <c r="E34" s="7">
        <v>0</v>
      </c>
      <c r="F34" s="8">
        <f t="shared" si="1"/>
        <v>0</v>
      </c>
      <c r="G34" s="8">
        <f>D34+'Month 8'!G34</f>
        <v>0</v>
      </c>
      <c r="H34" s="8">
        <f>E34+'Month 8'!H34</f>
        <v>0</v>
      </c>
      <c r="I34" s="117">
        <f t="shared" si="2"/>
        <v>0</v>
      </c>
    </row>
    <row r="35" spans="1:12" ht="15.95" customHeight="1" x14ac:dyDescent="0.2">
      <c r="A35" s="90" t="s">
        <v>14</v>
      </c>
      <c r="B35" s="77">
        <v>4152</v>
      </c>
      <c r="C35" s="8">
        <f>'Month 1'!C35</f>
        <v>0</v>
      </c>
      <c r="D35" s="8">
        <f t="shared" si="0"/>
        <v>0</v>
      </c>
      <c r="E35" s="7">
        <v>0</v>
      </c>
      <c r="F35" s="8">
        <f t="shared" si="1"/>
        <v>0</v>
      </c>
      <c r="G35" s="8">
        <f>D35+'Month 8'!G35</f>
        <v>0</v>
      </c>
      <c r="H35" s="8">
        <f>E35+'Month 8'!H35</f>
        <v>0</v>
      </c>
      <c r="I35" s="117">
        <f t="shared" si="2"/>
        <v>0</v>
      </c>
    </row>
    <row r="36" spans="1:12" ht="15.95" customHeight="1" x14ac:dyDescent="0.2">
      <c r="A36" s="90" t="s">
        <v>15</v>
      </c>
      <c r="B36" s="77">
        <v>4152</v>
      </c>
      <c r="C36" s="8">
        <f>'Month 1'!C36</f>
        <v>0</v>
      </c>
      <c r="D36" s="8">
        <f t="shared" si="0"/>
        <v>0</v>
      </c>
      <c r="E36" s="7">
        <v>0</v>
      </c>
      <c r="F36" s="8">
        <f t="shared" si="1"/>
        <v>0</v>
      </c>
      <c r="G36" s="8">
        <f>D36+'Month 8'!G36</f>
        <v>0</v>
      </c>
      <c r="H36" s="8">
        <f>E36+'Month 8'!H36</f>
        <v>0</v>
      </c>
      <c r="I36" s="117">
        <f t="shared" si="2"/>
        <v>0</v>
      </c>
    </row>
    <row r="37" spans="1:12" ht="15.95" customHeight="1" x14ac:dyDescent="0.25">
      <c r="A37" s="90" t="s">
        <v>93</v>
      </c>
      <c r="B37" s="77">
        <v>4152</v>
      </c>
      <c r="C37" s="8">
        <f>'Month 1'!C37</f>
        <v>0</v>
      </c>
      <c r="D37" s="8">
        <f t="shared" si="0"/>
        <v>0</v>
      </c>
      <c r="E37" s="7">
        <v>0</v>
      </c>
      <c r="F37" s="8">
        <f t="shared" si="1"/>
        <v>0</v>
      </c>
      <c r="G37" s="8">
        <f>D37+'Month 8'!G37</f>
        <v>0</v>
      </c>
      <c r="H37" s="8">
        <f>E37+'Month 8'!H37</f>
        <v>0</v>
      </c>
      <c r="I37" s="117">
        <f t="shared" si="2"/>
        <v>0</v>
      </c>
    </row>
    <row r="38" spans="1:12" ht="15.95" customHeight="1" x14ac:dyDescent="0.25">
      <c r="A38" s="90" t="s">
        <v>94</v>
      </c>
      <c r="B38" s="77">
        <v>4152</v>
      </c>
      <c r="C38" s="8">
        <f>'Month 1'!C38</f>
        <v>0</v>
      </c>
      <c r="D38" s="8">
        <f t="shared" si="0"/>
        <v>0</v>
      </c>
      <c r="E38" s="7">
        <v>0</v>
      </c>
      <c r="F38" s="8">
        <f t="shared" si="1"/>
        <v>0</v>
      </c>
      <c r="G38" s="8">
        <f>D38+'Month 8'!G38</f>
        <v>0</v>
      </c>
      <c r="H38" s="8">
        <f>E38+'Month 8'!H38</f>
        <v>0</v>
      </c>
      <c r="I38" s="117">
        <f t="shared" si="2"/>
        <v>0</v>
      </c>
      <c r="K38" s="55" t="s">
        <v>3</v>
      </c>
    </row>
    <row r="39" spans="1:12" ht="15.95" customHeight="1" x14ac:dyDescent="0.2">
      <c r="A39" s="90" t="s">
        <v>16</v>
      </c>
      <c r="B39" s="77">
        <v>4152</v>
      </c>
      <c r="C39" s="8">
        <f>'Month 1'!C39</f>
        <v>0</v>
      </c>
      <c r="D39" s="8">
        <f t="shared" si="0"/>
        <v>0</v>
      </c>
      <c r="E39" s="7">
        <v>0</v>
      </c>
      <c r="F39" s="8">
        <f t="shared" si="1"/>
        <v>0</v>
      </c>
      <c r="G39" s="8">
        <f>D39+'Month 8'!G39</f>
        <v>0</v>
      </c>
      <c r="H39" s="8">
        <f>E39+'Month 8'!H39</f>
        <v>0</v>
      </c>
      <c r="I39" s="117">
        <f t="shared" si="2"/>
        <v>0</v>
      </c>
    </row>
    <row r="40" spans="1:12" ht="15.95" customHeight="1" x14ac:dyDescent="0.2">
      <c r="A40" s="78" t="s">
        <v>49</v>
      </c>
      <c r="B40" s="79">
        <v>4152</v>
      </c>
      <c r="C40" s="110">
        <f t="shared" ref="C40:I40" si="3">SUM(C28:C39)</f>
        <v>0</v>
      </c>
      <c r="D40" s="110">
        <f t="shared" si="3"/>
        <v>0</v>
      </c>
      <c r="E40" s="110">
        <f t="shared" si="3"/>
        <v>0</v>
      </c>
      <c r="F40" s="110">
        <f t="shared" si="3"/>
        <v>0</v>
      </c>
      <c r="G40" s="110">
        <f t="shared" si="3"/>
        <v>0</v>
      </c>
      <c r="H40" s="110">
        <f t="shared" si="3"/>
        <v>0</v>
      </c>
      <c r="I40" s="110">
        <f t="shared" si="3"/>
        <v>0</v>
      </c>
    </row>
    <row r="41" spans="1:12" s="60" customFormat="1" ht="15.95" customHeight="1" x14ac:dyDescent="0.2">
      <c r="A41" s="91"/>
      <c r="B41" s="92"/>
      <c r="C41" s="127"/>
      <c r="D41" s="111"/>
      <c r="E41" s="127"/>
      <c r="F41" s="111"/>
      <c r="G41" s="111"/>
      <c r="H41" s="127"/>
      <c r="I41" s="128"/>
      <c r="L41" s="60" t="s">
        <v>3</v>
      </c>
    </row>
    <row r="42" spans="1:12" ht="15.95" customHeight="1" x14ac:dyDescent="0.25">
      <c r="A42" s="89" t="s">
        <v>17</v>
      </c>
      <c r="B42" s="79"/>
      <c r="C42" s="23"/>
      <c r="D42" s="109"/>
      <c r="E42" s="23"/>
      <c r="F42" s="109"/>
      <c r="G42" s="109"/>
      <c r="H42" s="23"/>
      <c r="I42" s="126"/>
    </row>
    <row r="43" spans="1:12" ht="15.95" customHeight="1" x14ac:dyDescent="0.2">
      <c r="A43" s="76" t="s">
        <v>18</v>
      </c>
      <c r="B43" s="77">
        <v>4155</v>
      </c>
      <c r="C43" s="8">
        <f>'Month 1'!C43</f>
        <v>0</v>
      </c>
      <c r="D43" s="8">
        <f>IF($E$6&gt;$G$4,ROUND(C43/$I$6,2)*$G$4,ROUND(C43/$I$6,2)*$E$6)</f>
        <v>0</v>
      </c>
      <c r="E43" s="7">
        <v>0</v>
      </c>
      <c r="F43" s="8">
        <f>E43-D43</f>
        <v>0</v>
      </c>
      <c r="G43" s="8">
        <f>D43+'Month 8'!G43</f>
        <v>0</v>
      </c>
      <c r="H43" s="8">
        <f>E43+'Month 8'!H43</f>
        <v>0</v>
      </c>
      <c r="I43" s="117">
        <f>H43-G43</f>
        <v>0</v>
      </c>
    </row>
    <row r="44" spans="1:12" ht="15.95" customHeight="1" x14ac:dyDescent="0.2">
      <c r="A44" s="90" t="s">
        <v>19</v>
      </c>
      <c r="B44" s="77">
        <v>4155</v>
      </c>
      <c r="C44" s="8">
        <f>'Month 1'!C44</f>
        <v>0</v>
      </c>
      <c r="D44" s="8">
        <f>IF($E$6&gt;$G$4,ROUND(C44/$I$6,2)*$G$4,ROUND(C44/$I$6,2)*$E$6)</f>
        <v>0</v>
      </c>
      <c r="E44" s="7">
        <v>0</v>
      </c>
      <c r="F44" s="8">
        <f>E44-D44</f>
        <v>0</v>
      </c>
      <c r="G44" s="8">
        <f>D44+'Month 8'!G44</f>
        <v>0</v>
      </c>
      <c r="H44" s="8">
        <f>E44+'Month 8'!H44</f>
        <v>0</v>
      </c>
      <c r="I44" s="117">
        <f>H44-G44</f>
        <v>0</v>
      </c>
    </row>
    <row r="45" spans="1:12" ht="15.95" customHeight="1" x14ac:dyDescent="0.2">
      <c r="A45" s="90" t="s">
        <v>55</v>
      </c>
      <c r="B45" s="77">
        <v>4155</v>
      </c>
      <c r="C45" s="8">
        <f>'Month 1'!C45</f>
        <v>0</v>
      </c>
      <c r="D45" s="8">
        <f>IF($E$6&gt;$G$4,ROUND(C45/$I$6,2)*$G$4,ROUND(C45/$I$6,2)*$E$6)</f>
        <v>0</v>
      </c>
      <c r="E45" s="7">
        <v>0</v>
      </c>
      <c r="F45" s="8">
        <f>E45-D45</f>
        <v>0</v>
      </c>
      <c r="G45" s="8">
        <f>D45+'Month 8'!G45</f>
        <v>0</v>
      </c>
      <c r="H45" s="8">
        <f>E45+'Month 8'!H45</f>
        <v>0</v>
      </c>
      <c r="I45" s="117">
        <f>H45-G45</f>
        <v>0</v>
      </c>
    </row>
    <row r="46" spans="1:12" ht="15.95" customHeight="1" x14ac:dyDescent="0.2">
      <c r="A46" s="78" t="s">
        <v>20</v>
      </c>
      <c r="B46" s="79">
        <v>4155</v>
      </c>
      <c r="C46" s="104">
        <f>SUM(C43:C45)</f>
        <v>0</v>
      </c>
      <c r="D46" s="121">
        <f>SUM(D43:D45)</f>
        <v>0</v>
      </c>
      <c r="E46" s="121">
        <f>SUM(E43:E45)</f>
        <v>0</v>
      </c>
      <c r="F46" s="121">
        <f>E46-D46</f>
        <v>0</v>
      </c>
      <c r="G46" s="121">
        <f>SUM(G43:G45)</f>
        <v>0</v>
      </c>
      <c r="H46" s="121">
        <f>SUM(H43:H45)</f>
        <v>0</v>
      </c>
      <c r="I46" s="122">
        <f>H46-G46</f>
        <v>0</v>
      </c>
      <c r="K46" s="55" t="s">
        <v>3</v>
      </c>
    </row>
    <row r="47" spans="1:12" s="60" customFormat="1" ht="15.95" customHeight="1" x14ac:dyDescent="0.2">
      <c r="A47" s="78" t="s">
        <v>98</v>
      </c>
      <c r="B47" s="92"/>
      <c r="C47" s="104">
        <f>C46+C40+C26+C24+C23</f>
        <v>0</v>
      </c>
      <c r="D47" s="104">
        <f t="shared" ref="D47:I47" si="4">D46+D40+D26+D24+D23</f>
        <v>0</v>
      </c>
      <c r="E47" s="104">
        <f t="shared" si="4"/>
        <v>0</v>
      </c>
      <c r="F47" s="104">
        <f t="shared" si="4"/>
        <v>0</v>
      </c>
      <c r="G47" s="104">
        <f t="shared" si="4"/>
        <v>0</v>
      </c>
      <c r="H47" s="104">
        <f t="shared" si="4"/>
        <v>0</v>
      </c>
      <c r="I47" s="104">
        <f t="shared" si="4"/>
        <v>0</v>
      </c>
    </row>
    <row r="48" spans="1:12" ht="15.95" customHeight="1" thickBot="1" x14ac:dyDescent="0.25">
      <c r="A48" s="93"/>
      <c r="B48" s="81"/>
      <c r="C48" s="112"/>
      <c r="D48" s="112"/>
      <c r="E48" s="112"/>
      <c r="F48" s="112"/>
      <c r="G48" s="112"/>
      <c r="H48" s="112"/>
      <c r="I48" s="129"/>
    </row>
    <row r="49" spans="1:9" ht="15.95" customHeight="1" x14ac:dyDescent="0.25">
      <c r="A49" s="89" t="s">
        <v>78</v>
      </c>
      <c r="B49" s="77"/>
      <c r="C49" s="23"/>
      <c r="D49" s="23"/>
      <c r="E49" s="23"/>
      <c r="F49" s="23"/>
      <c r="G49" s="23"/>
      <c r="H49" s="23"/>
      <c r="I49" s="190"/>
    </row>
    <row r="50" spans="1:9" ht="15.95" customHeight="1" x14ac:dyDescent="0.2">
      <c r="A50" s="90" t="s">
        <v>79</v>
      </c>
      <c r="B50" s="77">
        <v>3310</v>
      </c>
      <c r="C50" s="8">
        <f>'Month 1'!C50</f>
        <v>0</v>
      </c>
      <c r="D50" s="8">
        <f t="shared" ref="D50:D55" si="5">IF($E$6&gt;$G$4,ROUND(C50/$I$6,2)*$G$4,ROUND(C50/$I$6,2)*$E$6)</f>
        <v>0</v>
      </c>
      <c r="E50" s="7">
        <v>0</v>
      </c>
      <c r="F50" s="8">
        <f t="shared" ref="F50:F55" si="6">E50-D50</f>
        <v>0</v>
      </c>
      <c r="G50" s="8">
        <f>D50+'Month 8'!G50</f>
        <v>0</v>
      </c>
      <c r="H50" s="8">
        <f>E50+'Month 8'!H50</f>
        <v>0</v>
      </c>
      <c r="I50" s="117">
        <f t="shared" ref="I50:I55" si="7">H50-G50</f>
        <v>0</v>
      </c>
    </row>
    <row r="51" spans="1:9" ht="15.95" customHeight="1" x14ac:dyDescent="0.2">
      <c r="A51" s="90" t="s">
        <v>80</v>
      </c>
      <c r="B51" s="77">
        <v>3481</v>
      </c>
      <c r="C51" s="8">
        <f>'Month 1'!C51</f>
        <v>0</v>
      </c>
      <c r="D51" s="8">
        <f t="shared" si="5"/>
        <v>0</v>
      </c>
      <c r="E51" s="7">
        <v>0</v>
      </c>
      <c r="F51" s="8">
        <f t="shared" si="6"/>
        <v>0</v>
      </c>
      <c r="G51" s="8">
        <f>D51+'Month 8'!G51</f>
        <v>0</v>
      </c>
      <c r="H51" s="8">
        <f>E51+'Month 8'!H51</f>
        <v>0</v>
      </c>
      <c r="I51" s="117">
        <f t="shared" si="7"/>
        <v>0</v>
      </c>
    </row>
    <row r="52" spans="1:9" ht="15.95" customHeight="1" x14ac:dyDescent="0.2">
      <c r="A52" s="90" t="s">
        <v>81</v>
      </c>
      <c r="B52" s="77">
        <v>3300</v>
      </c>
      <c r="C52" s="8">
        <f>'Month 1'!C52</f>
        <v>0</v>
      </c>
      <c r="D52" s="8">
        <f t="shared" si="5"/>
        <v>0</v>
      </c>
      <c r="E52" s="7">
        <v>0</v>
      </c>
      <c r="F52" s="8">
        <f t="shared" si="6"/>
        <v>0</v>
      </c>
      <c r="G52" s="8">
        <f>D52+'Month 8'!G52</f>
        <v>0</v>
      </c>
      <c r="H52" s="8">
        <f>E52+'Month 8'!H52</f>
        <v>0</v>
      </c>
      <c r="I52" s="117">
        <f t="shared" si="7"/>
        <v>0</v>
      </c>
    </row>
    <row r="53" spans="1:9" ht="15.95" customHeight="1" x14ac:dyDescent="0.2">
      <c r="A53" s="90" t="s">
        <v>82</v>
      </c>
      <c r="B53" s="77">
        <v>4153</v>
      </c>
      <c r="C53" s="8">
        <f>'Month 1'!C53</f>
        <v>0</v>
      </c>
      <c r="D53" s="8">
        <f t="shared" si="5"/>
        <v>0</v>
      </c>
      <c r="E53" s="7">
        <v>0</v>
      </c>
      <c r="F53" s="8">
        <f t="shared" si="6"/>
        <v>0</v>
      </c>
      <c r="G53" s="8">
        <f>D53+'Month 8'!G53</f>
        <v>0</v>
      </c>
      <c r="H53" s="8">
        <f>E53+'Month 8'!H53</f>
        <v>0</v>
      </c>
      <c r="I53" s="117">
        <f t="shared" si="7"/>
        <v>0</v>
      </c>
    </row>
    <row r="54" spans="1:9" ht="15.95" customHeight="1" x14ac:dyDescent="0.2">
      <c r="A54" s="90" t="s">
        <v>95</v>
      </c>
      <c r="B54" s="77">
        <v>4153</v>
      </c>
      <c r="C54" s="8">
        <f>'Month 1'!C54</f>
        <v>0</v>
      </c>
      <c r="D54" s="8">
        <f t="shared" si="5"/>
        <v>0</v>
      </c>
      <c r="E54" s="7">
        <v>0</v>
      </c>
      <c r="F54" s="8">
        <f t="shared" si="6"/>
        <v>0</v>
      </c>
      <c r="G54" s="8">
        <f>D54+'Month 8'!G54</f>
        <v>0</v>
      </c>
      <c r="H54" s="8">
        <f>E54+'Month 8'!H54</f>
        <v>0</v>
      </c>
      <c r="I54" s="117">
        <f t="shared" si="7"/>
        <v>0</v>
      </c>
    </row>
    <row r="55" spans="1:9" ht="15.95" customHeight="1" x14ac:dyDescent="0.2">
      <c r="A55" s="90" t="s">
        <v>114</v>
      </c>
      <c r="B55" s="77">
        <v>4154</v>
      </c>
      <c r="C55" s="8">
        <f>'Month 1'!C55</f>
        <v>0</v>
      </c>
      <c r="D55" s="8">
        <f t="shared" si="5"/>
        <v>0</v>
      </c>
      <c r="E55" s="7">
        <v>0</v>
      </c>
      <c r="F55" s="8">
        <f t="shared" si="6"/>
        <v>0</v>
      </c>
      <c r="G55" s="8">
        <f>D55+'Month 8'!G55</f>
        <v>0</v>
      </c>
      <c r="H55" s="8">
        <f>E55+'Month 8'!H55</f>
        <v>0</v>
      </c>
      <c r="I55" s="117">
        <f t="shared" si="7"/>
        <v>0</v>
      </c>
    </row>
    <row r="56" spans="1:9" ht="15.95" customHeight="1" thickBot="1" x14ac:dyDescent="0.25">
      <c r="A56" s="182" t="s">
        <v>108</v>
      </c>
      <c r="B56" s="95"/>
      <c r="C56" s="104">
        <f>SUM(C50:C55)</f>
        <v>0</v>
      </c>
      <c r="D56" s="104">
        <f t="shared" ref="D56:I56" si="8">SUM(D50:D55)</f>
        <v>0</v>
      </c>
      <c r="E56" s="104">
        <f t="shared" si="8"/>
        <v>0</v>
      </c>
      <c r="F56" s="104">
        <f t="shared" si="8"/>
        <v>0</v>
      </c>
      <c r="G56" s="104">
        <f t="shared" si="8"/>
        <v>0</v>
      </c>
      <c r="H56" s="104">
        <f t="shared" si="8"/>
        <v>0</v>
      </c>
      <c r="I56" s="104">
        <f t="shared" si="8"/>
        <v>0</v>
      </c>
    </row>
    <row r="57" spans="1:9" ht="15.95" customHeight="1" x14ac:dyDescent="0.2">
      <c r="A57" s="96" t="s">
        <v>21</v>
      </c>
      <c r="B57" s="97"/>
      <c r="C57" s="183">
        <f>'Month 1'!C57</f>
        <v>0</v>
      </c>
      <c r="D57" s="113">
        <f>IF($E$6&gt;$G$4,(C57/$I$6)*$G$4,(C57/$I$6*$E$6))</f>
        <v>0</v>
      </c>
      <c r="E57" s="7">
        <v>0</v>
      </c>
      <c r="F57" s="130">
        <f>E57-D57</f>
        <v>0</v>
      </c>
      <c r="G57" s="130">
        <f>D57+'Month 8'!G57</f>
        <v>0</v>
      </c>
      <c r="H57" s="130">
        <f>E57+'Month 8'!H57</f>
        <v>0</v>
      </c>
      <c r="I57" s="131">
        <f>H57-G57</f>
        <v>0</v>
      </c>
    </row>
    <row r="58" spans="1:9" ht="15.95" customHeight="1" x14ac:dyDescent="0.2">
      <c r="A58" s="90"/>
      <c r="B58" s="98"/>
      <c r="C58" s="23"/>
      <c r="D58" s="109"/>
      <c r="E58" s="23"/>
      <c r="F58" s="109"/>
      <c r="G58" s="109"/>
      <c r="H58" s="23"/>
      <c r="I58" s="126"/>
    </row>
    <row r="59" spans="1:9" ht="15.95" customHeight="1" x14ac:dyDescent="0.2">
      <c r="A59" s="99" t="s">
        <v>22</v>
      </c>
      <c r="B59" s="100"/>
      <c r="C59" s="184">
        <f>'Month 1'!C59</f>
        <v>0</v>
      </c>
      <c r="D59" s="184">
        <f>(D15+D18+D20+D47+D56)-D57</f>
        <v>0</v>
      </c>
      <c r="E59" s="184">
        <f>(E15+E18+E20+E47+E56)-E57</f>
        <v>0</v>
      </c>
      <c r="F59" s="184">
        <f>E59-D59</f>
        <v>0</v>
      </c>
      <c r="G59" s="184">
        <f>D59+'Month 8'!G59</f>
        <v>0</v>
      </c>
      <c r="H59" s="184">
        <f>E59+'Month 8'!H59</f>
        <v>0</v>
      </c>
      <c r="I59" s="192">
        <f>H59-G59</f>
        <v>0</v>
      </c>
    </row>
    <row r="60" spans="1:9" ht="15.95" customHeight="1" thickBot="1" x14ac:dyDescent="0.25">
      <c r="A60" s="101"/>
      <c r="B60" s="102"/>
      <c r="C60" s="115"/>
      <c r="D60" s="115"/>
      <c r="E60" s="115"/>
      <c r="F60" s="115"/>
      <c r="G60" s="115"/>
      <c r="H60" s="115"/>
      <c r="I60" s="133"/>
    </row>
    <row r="61" spans="1:9" ht="15.95" customHeight="1" x14ac:dyDescent="0.2">
      <c r="A61" s="100"/>
      <c r="B61" s="100"/>
      <c r="C61" s="116"/>
      <c r="D61" s="116"/>
      <c r="E61" s="116"/>
      <c r="F61" s="116"/>
      <c r="G61" s="116"/>
      <c r="H61" s="116"/>
      <c r="I61" s="116"/>
    </row>
    <row r="62" spans="1:9" ht="15.95" customHeight="1" x14ac:dyDescent="0.2">
      <c r="A62" s="103" t="s">
        <v>192</v>
      </c>
      <c r="B62" s="103"/>
      <c r="C62" s="116"/>
      <c r="D62" s="116"/>
      <c r="E62" s="116"/>
      <c r="F62" s="116"/>
      <c r="G62" s="116"/>
      <c r="H62" s="116"/>
      <c r="I62" s="116"/>
    </row>
    <row r="63" spans="1:9" ht="15.95" customHeight="1" x14ac:dyDescent="0.2">
      <c r="A63" s="238" t="s">
        <v>71</v>
      </c>
      <c r="B63" s="238"/>
      <c r="C63" s="238"/>
      <c r="D63" s="238"/>
      <c r="E63" s="238"/>
      <c r="F63" s="238"/>
      <c r="G63" s="238"/>
      <c r="H63" s="136"/>
      <c r="I63" s="136"/>
    </row>
    <row r="64" spans="1:9" ht="15.95" customHeight="1" x14ac:dyDescent="0.2">
      <c r="A64" s="238" t="s">
        <v>104</v>
      </c>
      <c r="B64" s="238"/>
      <c r="C64" s="238"/>
      <c r="D64" s="238"/>
      <c r="E64" s="238"/>
      <c r="F64" s="238"/>
      <c r="G64" s="238"/>
      <c r="H64" s="238"/>
      <c r="I64" s="238"/>
    </row>
    <row r="65" spans="1:13" ht="15.95" customHeight="1" x14ac:dyDescent="0.2">
      <c r="A65" s="238" t="s">
        <v>105</v>
      </c>
      <c r="B65" s="238"/>
      <c r="C65" s="238"/>
      <c r="D65" s="238"/>
      <c r="E65" s="238"/>
      <c r="F65" s="238"/>
      <c r="G65" s="238"/>
      <c r="H65" s="238"/>
      <c r="I65" s="238"/>
    </row>
    <row r="66" spans="1:13" ht="15.95" customHeight="1" x14ac:dyDescent="0.2">
      <c r="A66" s="137"/>
      <c r="B66" s="137"/>
      <c r="C66" s="137"/>
      <c r="D66" s="137"/>
      <c r="E66" s="137"/>
      <c r="F66" s="137"/>
      <c r="G66" s="137"/>
      <c r="H66" s="136"/>
      <c r="I66" s="136"/>
    </row>
    <row r="67" spans="1:13" ht="15.95" customHeight="1" x14ac:dyDescent="0.2">
      <c r="A67" s="138" t="s">
        <v>57</v>
      </c>
      <c r="B67" s="138"/>
      <c r="C67" s="137"/>
      <c r="D67" s="137"/>
      <c r="E67" s="137"/>
      <c r="F67" s="137"/>
      <c r="G67" s="137"/>
      <c r="H67" s="136"/>
      <c r="I67" s="136"/>
    </row>
    <row r="68" spans="1:13" ht="15.95" customHeight="1" x14ac:dyDescent="0.25">
      <c r="A68" s="240" t="s">
        <v>23</v>
      </c>
      <c r="B68" s="241"/>
      <c r="C68" s="242"/>
      <c r="D68" s="242"/>
      <c r="E68" s="242"/>
      <c r="F68" s="242"/>
      <c r="G68" s="242"/>
      <c r="H68" s="242"/>
      <c r="I68" s="243"/>
    </row>
    <row r="69" spans="1:13" ht="15.95" customHeight="1" x14ac:dyDescent="0.25">
      <c r="A69" s="139"/>
      <c r="B69" s="140"/>
      <c r="C69" s="141"/>
      <c r="D69" s="239" t="str">
        <f>C4</f>
        <v>September</v>
      </c>
      <c r="E69" s="239"/>
      <c r="F69" s="141"/>
      <c r="G69" s="141"/>
      <c r="H69" s="244" t="s">
        <v>85</v>
      </c>
      <c r="I69" s="245"/>
    </row>
    <row r="70" spans="1:13" ht="41.25" customHeight="1" x14ac:dyDescent="0.25">
      <c r="A70" s="193"/>
      <c r="B70" s="143"/>
      <c r="C70" s="143"/>
      <c r="D70" s="143"/>
      <c r="E70" s="144" t="s">
        <v>24</v>
      </c>
      <c r="F70" s="145" t="s">
        <v>1</v>
      </c>
      <c r="G70" s="145" t="s">
        <v>25</v>
      </c>
      <c r="H70" s="146" t="s">
        <v>91</v>
      </c>
      <c r="I70" s="146" t="s">
        <v>92</v>
      </c>
    </row>
    <row r="71" spans="1:13" ht="15.95" customHeight="1" x14ac:dyDescent="0.2">
      <c r="A71" s="147" t="s">
        <v>109</v>
      </c>
      <c r="B71" s="148"/>
      <c r="C71" s="148"/>
      <c r="D71" s="210">
        <f>$E$11+$E$13</f>
        <v>0</v>
      </c>
      <c r="E71" s="211"/>
      <c r="F71" s="149">
        <f>I4</f>
        <v>0</v>
      </c>
      <c r="G71" s="150">
        <v>4141</v>
      </c>
      <c r="H71" s="9"/>
      <c r="I71" s="10"/>
    </row>
    <row r="72" spans="1:13" ht="15.95" customHeight="1" x14ac:dyDescent="0.2">
      <c r="A72" s="147" t="s">
        <v>112</v>
      </c>
      <c r="B72" s="148"/>
      <c r="C72" s="148"/>
      <c r="D72" s="210">
        <f>$E$12+$E$14</f>
        <v>0</v>
      </c>
      <c r="E72" s="211"/>
      <c r="F72" s="149">
        <f>I4</f>
        <v>0</v>
      </c>
      <c r="G72" s="150">
        <v>4140</v>
      </c>
      <c r="H72" s="11"/>
      <c r="I72" s="12"/>
    </row>
    <row r="73" spans="1:13" ht="15.95" customHeight="1" x14ac:dyDescent="0.2">
      <c r="A73" s="142" t="s">
        <v>47</v>
      </c>
      <c r="B73" s="151"/>
      <c r="C73" s="152"/>
      <c r="D73" s="210"/>
      <c r="E73" s="211"/>
      <c r="F73" s="153"/>
      <c r="G73" s="150"/>
      <c r="H73" s="11"/>
      <c r="I73" s="12"/>
    </row>
    <row r="74" spans="1:13" ht="15.95" customHeight="1" x14ac:dyDescent="0.2">
      <c r="A74" s="154" t="s">
        <v>53</v>
      </c>
      <c r="B74" s="157"/>
      <c r="C74" s="155"/>
      <c r="D74" s="210">
        <f>$E$23</f>
        <v>0</v>
      </c>
      <c r="E74" s="211"/>
      <c r="F74" s="149">
        <f>$F$71</f>
        <v>0</v>
      </c>
      <c r="G74" s="150">
        <v>4151</v>
      </c>
      <c r="H74" s="11"/>
      <c r="I74" s="12"/>
      <c r="J74" s="61"/>
    </row>
    <row r="75" spans="1:13" ht="15.95" customHeight="1" x14ac:dyDescent="0.2">
      <c r="A75" s="156" t="s">
        <v>10</v>
      </c>
      <c r="B75" s="155"/>
      <c r="C75" s="155"/>
      <c r="D75" s="210">
        <f>$E$24</f>
        <v>0</v>
      </c>
      <c r="E75" s="211"/>
      <c r="F75" s="149">
        <f>$F$71</f>
        <v>0</v>
      </c>
      <c r="G75" s="150">
        <v>3580</v>
      </c>
      <c r="H75" s="11"/>
      <c r="I75" s="12"/>
      <c r="K75" s="55" t="s">
        <v>3</v>
      </c>
    </row>
    <row r="76" spans="1:13" ht="15.95" customHeight="1" x14ac:dyDescent="0.2">
      <c r="A76" s="154" t="s">
        <v>138</v>
      </c>
      <c r="B76" s="157"/>
      <c r="C76" s="155"/>
      <c r="D76" s="210">
        <f>$E$26</f>
        <v>0</v>
      </c>
      <c r="E76" s="211"/>
      <c r="F76" s="149">
        <f>$F$71</f>
        <v>0</v>
      </c>
      <c r="G76" s="150">
        <v>3570</v>
      </c>
      <c r="H76" s="11"/>
      <c r="I76" s="12"/>
    </row>
    <row r="77" spans="1:13" ht="15.95" customHeight="1" x14ac:dyDescent="0.2">
      <c r="A77" s="154" t="s">
        <v>83</v>
      </c>
      <c r="B77" s="157"/>
      <c r="C77" s="155"/>
      <c r="D77" s="210">
        <f>$E$18</f>
        <v>0</v>
      </c>
      <c r="E77" s="211"/>
      <c r="F77" s="149">
        <f>$F$71</f>
        <v>0</v>
      </c>
      <c r="G77" s="150">
        <v>3561</v>
      </c>
      <c r="H77" s="11"/>
      <c r="I77" s="12"/>
    </row>
    <row r="78" spans="1:13" ht="15.95" customHeight="1" x14ac:dyDescent="0.2">
      <c r="A78" s="154" t="s">
        <v>84</v>
      </c>
      <c r="B78" s="157"/>
      <c r="C78" s="155"/>
      <c r="D78" s="210">
        <f>$E$20</f>
        <v>0</v>
      </c>
      <c r="E78" s="211"/>
      <c r="F78" s="149">
        <f>$F$71</f>
        <v>0</v>
      </c>
      <c r="G78" s="150">
        <v>3561</v>
      </c>
      <c r="H78" s="11"/>
      <c r="I78" s="12"/>
    </row>
    <row r="79" spans="1:13" ht="15.95" customHeight="1" x14ac:dyDescent="0.2">
      <c r="A79" s="155" t="s">
        <v>48</v>
      </c>
      <c r="B79" s="248">
        <f>$E$40</f>
        <v>0</v>
      </c>
      <c r="C79" s="249"/>
      <c r="D79" s="229"/>
      <c r="E79" s="230"/>
      <c r="F79" s="158"/>
      <c r="G79" s="159"/>
      <c r="H79" s="11"/>
      <c r="I79" s="12"/>
    </row>
    <row r="80" spans="1:13" ht="15.95" customHeight="1" x14ac:dyDescent="0.2">
      <c r="A80" s="155" t="s">
        <v>27</v>
      </c>
      <c r="B80" s="236">
        <f>$E$57</f>
        <v>0</v>
      </c>
      <c r="C80" s="237"/>
      <c r="D80" s="246"/>
      <c r="E80" s="247"/>
      <c r="F80" s="158"/>
      <c r="G80" s="159"/>
      <c r="H80" s="11"/>
      <c r="I80" s="12"/>
      <c r="J80" s="62"/>
      <c r="M80" s="55" t="s">
        <v>3</v>
      </c>
    </row>
    <row r="81" spans="1:9" ht="15.95" customHeight="1" x14ac:dyDescent="0.2">
      <c r="A81" s="156" t="s">
        <v>50</v>
      </c>
      <c r="B81" s="155"/>
      <c r="C81" s="160"/>
      <c r="D81" s="210">
        <f>$B$79-$B$80</f>
        <v>0</v>
      </c>
      <c r="E81" s="211"/>
      <c r="F81" s="149">
        <f>$F$71</f>
        <v>0</v>
      </c>
      <c r="G81" s="150">
        <v>4152</v>
      </c>
      <c r="H81" s="11"/>
      <c r="I81" s="12"/>
    </row>
    <row r="82" spans="1:9" ht="15.95" customHeight="1" x14ac:dyDescent="0.2">
      <c r="A82" s="161" t="s">
        <v>26</v>
      </c>
      <c r="B82" s="162"/>
      <c r="C82" s="162"/>
      <c r="D82" s="210">
        <f>$E$46</f>
        <v>0</v>
      </c>
      <c r="E82" s="211"/>
      <c r="F82" s="149">
        <f t="shared" ref="F82:F88" si="9">$F$71</f>
        <v>0</v>
      </c>
      <c r="G82" s="150">
        <v>4155</v>
      </c>
      <c r="H82" s="11"/>
      <c r="I82" s="12"/>
    </row>
    <row r="83" spans="1:9" ht="15.95" customHeight="1" x14ac:dyDescent="0.2">
      <c r="A83" s="163" t="s">
        <v>79</v>
      </c>
      <c r="B83" s="164"/>
      <c r="C83" s="162"/>
      <c r="D83" s="210">
        <f>$E$50</f>
        <v>0</v>
      </c>
      <c r="E83" s="211"/>
      <c r="F83" s="149">
        <f t="shared" si="9"/>
        <v>0</v>
      </c>
      <c r="G83" s="150">
        <v>3310</v>
      </c>
      <c r="H83" s="11"/>
      <c r="I83" s="12"/>
    </row>
    <row r="84" spans="1:9" ht="15.95" customHeight="1" x14ac:dyDescent="0.2">
      <c r="A84" s="163" t="s">
        <v>80</v>
      </c>
      <c r="B84" s="164"/>
      <c r="C84" s="162"/>
      <c r="D84" s="210">
        <f>$E$51</f>
        <v>0</v>
      </c>
      <c r="E84" s="211"/>
      <c r="F84" s="149">
        <f t="shared" si="9"/>
        <v>0</v>
      </c>
      <c r="G84" s="150">
        <v>3481</v>
      </c>
      <c r="H84" s="9"/>
      <c r="I84" s="10"/>
    </row>
    <row r="85" spans="1:9" ht="15.95" customHeight="1" x14ac:dyDescent="0.2">
      <c r="A85" s="163" t="s">
        <v>81</v>
      </c>
      <c r="B85" s="164"/>
      <c r="C85" s="162"/>
      <c r="D85" s="210">
        <f>$E$52</f>
        <v>0</v>
      </c>
      <c r="E85" s="211"/>
      <c r="F85" s="149">
        <f t="shared" si="9"/>
        <v>0</v>
      </c>
      <c r="G85" s="150">
        <v>3300</v>
      </c>
      <c r="H85" s="9"/>
      <c r="I85" s="10"/>
    </row>
    <row r="86" spans="1:9" ht="15.95" customHeight="1" x14ac:dyDescent="0.2">
      <c r="A86" s="165" t="s">
        <v>82</v>
      </c>
      <c r="B86" s="166"/>
      <c r="C86" s="148"/>
      <c r="D86" s="210">
        <f>$E$53</f>
        <v>0</v>
      </c>
      <c r="E86" s="211"/>
      <c r="F86" s="149">
        <f t="shared" si="9"/>
        <v>0</v>
      </c>
      <c r="G86" s="150">
        <v>4153</v>
      </c>
      <c r="H86" s="9"/>
      <c r="I86" s="10"/>
    </row>
    <row r="87" spans="1:9" ht="15.95" customHeight="1" x14ac:dyDescent="0.2">
      <c r="A87" s="165" t="s">
        <v>96</v>
      </c>
      <c r="B87" s="166"/>
      <c r="C87" s="148"/>
      <c r="D87" s="210">
        <f>$E$54</f>
        <v>0</v>
      </c>
      <c r="E87" s="211"/>
      <c r="F87" s="149">
        <f t="shared" si="9"/>
        <v>0</v>
      </c>
      <c r="G87" s="167">
        <v>4153</v>
      </c>
      <c r="H87" s="9"/>
      <c r="I87" s="10"/>
    </row>
    <row r="88" spans="1:9" ht="15.95" customHeight="1" x14ac:dyDescent="0.25">
      <c r="A88" s="168" t="s">
        <v>97</v>
      </c>
      <c r="B88" s="166"/>
      <c r="C88" s="148"/>
      <c r="D88" s="210">
        <f>$E$55</f>
        <v>0</v>
      </c>
      <c r="E88" s="211"/>
      <c r="F88" s="149">
        <f t="shared" si="9"/>
        <v>0</v>
      </c>
      <c r="G88" s="150">
        <v>4154</v>
      </c>
      <c r="H88" s="9"/>
      <c r="I88" s="10"/>
    </row>
    <row r="89" spans="1:9" ht="15.95" customHeight="1" x14ac:dyDescent="0.2">
      <c r="A89" s="169" t="s">
        <v>131</v>
      </c>
      <c r="B89" s="170"/>
      <c r="C89" s="170"/>
      <c r="D89" s="231">
        <f>SUM($D$71:$D$88)</f>
        <v>0</v>
      </c>
      <c r="E89" s="232"/>
      <c r="F89" s="171" t="s">
        <v>3</v>
      </c>
      <c r="G89" s="171"/>
      <c r="H89" s="10"/>
      <c r="I89" s="10"/>
    </row>
    <row r="90" spans="1:9" ht="15.95" customHeight="1" x14ac:dyDescent="0.2">
      <c r="A90" s="169" t="s">
        <v>146</v>
      </c>
      <c r="B90" s="170"/>
      <c r="C90" s="170"/>
      <c r="D90" s="231">
        <v>0</v>
      </c>
      <c r="E90" s="232"/>
      <c r="F90" s="171" t="s">
        <v>3</v>
      </c>
      <c r="G90" s="171"/>
      <c r="H90" s="10"/>
      <c r="I90" s="10"/>
    </row>
    <row r="91" spans="1:9" ht="15.95" customHeight="1" x14ac:dyDescent="0.2">
      <c r="A91" s="169" t="s">
        <v>132</v>
      </c>
      <c r="B91" s="170"/>
      <c r="C91" s="170"/>
      <c r="D91" s="231">
        <f>$D$89-$D$90</f>
        <v>0</v>
      </c>
      <c r="E91" s="232"/>
      <c r="F91" s="171" t="s">
        <v>3</v>
      </c>
      <c r="G91" s="171"/>
      <c r="H91" s="4"/>
      <c r="I91" s="10"/>
    </row>
    <row r="92" spans="1:9" ht="15.95" customHeight="1" x14ac:dyDescent="0.2">
      <c r="A92" s="172" t="s">
        <v>85</v>
      </c>
      <c r="B92" s="2"/>
      <c r="C92" s="2"/>
      <c r="D92" s="2"/>
      <c r="E92" s="28"/>
      <c r="F92" s="2"/>
      <c r="G92" s="2"/>
      <c r="H92" s="4"/>
      <c r="I92" s="10"/>
    </row>
    <row r="93" spans="1:9" ht="15.95" customHeight="1" x14ac:dyDescent="0.25">
      <c r="A93" s="173" t="s">
        <v>86</v>
      </c>
      <c r="B93" s="3"/>
      <c r="C93" s="4"/>
      <c r="D93" s="4"/>
      <c r="E93" s="10"/>
      <c r="F93" s="4"/>
      <c r="G93" s="5"/>
      <c r="H93" s="4"/>
      <c r="I93" s="10"/>
    </row>
    <row r="94" spans="1:9" ht="15.95" customHeight="1" x14ac:dyDescent="0.25">
      <c r="A94" s="173" t="s">
        <v>28</v>
      </c>
      <c r="B94" s="3"/>
      <c r="C94" s="4"/>
      <c r="D94" s="4"/>
      <c r="E94" s="10" t="s">
        <v>36</v>
      </c>
      <c r="F94" s="4"/>
      <c r="G94" s="5"/>
      <c r="H94" s="4"/>
      <c r="I94" s="10"/>
    </row>
    <row r="95" spans="1:9" ht="15.95" customHeight="1" x14ac:dyDescent="0.2">
      <c r="A95" s="174" t="s">
        <v>133</v>
      </c>
      <c r="B95" s="233">
        <f>C5-D90</f>
        <v>0</v>
      </c>
      <c r="C95" s="234"/>
      <c r="D95" s="98"/>
      <c r="E95" s="98"/>
      <c r="F95" s="98"/>
      <c r="G95" s="98"/>
      <c r="H95" s="98"/>
      <c r="I95" s="98"/>
    </row>
    <row r="96" spans="1:9" ht="15.95" customHeight="1" x14ac:dyDescent="0.2">
      <c r="A96" s="175" t="s">
        <v>87</v>
      </c>
      <c r="B96" s="175"/>
      <c r="C96" s="175"/>
      <c r="D96" s="175"/>
      <c r="E96" s="175"/>
      <c r="F96"/>
      <c r="G96" s="176"/>
      <c r="H96"/>
      <c r="I96" s="98"/>
    </row>
    <row r="97" spans="1:9" ht="15.95" customHeight="1" x14ac:dyDescent="0.2">
      <c r="A97" s="177" t="s">
        <v>88</v>
      </c>
      <c r="B97" s="175"/>
      <c r="C97" s="175"/>
      <c r="D97" s="175"/>
      <c r="E97" s="175"/>
      <c r="F97"/>
      <c r="G97"/>
      <c r="H97"/>
      <c r="I97" s="98"/>
    </row>
    <row r="98" spans="1:9" ht="15.95" customHeight="1" x14ac:dyDescent="0.2">
      <c r="A98" s="177" t="s">
        <v>89</v>
      </c>
      <c r="B98" s="175"/>
      <c r="C98" s="175"/>
      <c r="D98" s="175"/>
      <c r="E98" s="175"/>
      <c r="F98"/>
      <c r="G98"/>
      <c r="H98"/>
      <c r="I98" s="98"/>
    </row>
    <row r="99" spans="1:9" ht="15.95" customHeight="1" x14ac:dyDescent="0.2">
      <c r="A99" s="228" t="s">
        <v>195</v>
      </c>
      <c r="B99" s="228"/>
      <c r="C99" s="228"/>
      <c r="D99" s="228"/>
      <c r="E99" s="228"/>
      <c r="F99"/>
      <c r="G99"/>
      <c r="H99"/>
      <c r="I99" s="98"/>
    </row>
    <row r="100" spans="1:9" ht="15.95" customHeight="1" x14ac:dyDescent="0.2">
      <c r="A100" s="228"/>
      <c r="B100" s="228"/>
      <c r="C100" s="228"/>
      <c r="D100" s="228"/>
      <c r="E100" s="228"/>
      <c r="F100"/>
      <c r="G100" s="178"/>
      <c r="H100"/>
      <c r="I100" s="98"/>
    </row>
    <row r="101" spans="1:9" ht="15.95" customHeight="1" x14ac:dyDescent="0.2">
      <c r="A101" s="228"/>
      <c r="B101" s="228"/>
      <c r="C101" s="228"/>
      <c r="D101" s="228"/>
      <c r="E101" s="228"/>
      <c r="F101"/>
      <c r="G101" s="178"/>
      <c r="H101"/>
      <c r="I101" s="98"/>
    </row>
    <row r="102" spans="1:9" ht="15.95" customHeight="1" x14ac:dyDescent="0.2">
      <c r="A102" s="155" t="s">
        <v>29</v>
      </c>
      <c r="B102" s="155"/>
      <c r="C102" s="98"/>
      <c r="D102" s="98"/>
      <c r="E102" s="98"/>
      <c r="F102" s="98"/>
      <c r="G102" s="98"/>
      <c r="H102" s="98"/>
      <c r="I102" s="98"/>
    </row>
    <row r="103" spans="1:9" ht="15.95" customHeight="1" x14ac:dyDescent="0.2">
      <c r="A103" s="98"/>
      <c r="B103" s="98"/>
      <c r="C103" s="98"/>
      <c r="D103" s="98"/>
      <c r="E103" s="98"/>
      <c r="F103" s="98"/>
      <c r="G103" s="98"/>
      <c r="H103" s="98"/>
      <c r="I103" s="98"/>
    </row>
    <row r="104" spans="1:9" ht="15.95" customHeight="1" x14ac:dyDescent="0.2">
      <c r="A104" s="155" t="s">
        <v>30</v>
      </c>
      <c r="B104" s="155"/>
      <c r="C104" s="98"/>
      <c r="D104" s="98"/>
      <c r="E104" s="98"/>
      <c r="F104" s="98"/>
      <c r="G104" s="98"/>
      <c r="H104" s="98"/>
      <c r="I104" s="98"/>
    </row>
    <row r="105" spans="1:9" ht="15.95" customHeight="1" x14ac:dyDescent="0.2">
      <c r="A105" s="155" t="s">
        <v>43</v>
      </c>
      <c r="B105" s="155"/>
      <c r="C105" s="98"/>
      <c r="D105" s="98"/>
      <c r="E105" s="98"/>
      <c r="F105" s="98"/>
      <c r="G105" s="98"/>
      <c r="H105" s="98"/>
      <c r="I105" s="98"/>
    </row>
    <row r="106" spans="1:9" ht="15.95" customHeight="1" x14ac:dyDescent="0.2">
      <c r="A106" s="155" t="s">
        <v>58</v>
      </c>
      <c r="B106" s="155"/>
      <c r="C106" s="98"/>
      <c r="D106" s="98"/>
      <c r="E106" s="98"/>
      <c r="F106" s="98"/>
      <c r="G106" s="98"/>
      <c r="H106" s="98"/>
      <c r="I106" s="98"/>
    </row>
    <row r="107" spans="1:9" ht="15.95" customHeight="1" x14ac:dyDescent="0.2">
      <c r="A107" s="155" t="s">
        <v>51</v>
      </c>
      <c r="B107" s="155"/>
      <c r="C107" s="98"/>
      <c r="D107" s="98"/>
      <c r="E107" s="98"/>
      <c r="F107" s="98"/>
      <c r="G107" s="98"/>
      <c r="H107" s="98"/>
      <c r="I107" s="98"/>
    </row>
    <row r="108" spans="1:9" ht="15.95" customHeight="1" x14ac:dyDescent="0.2">
      <c r="A108" s="155" t="s">
        <v>42</v>
      </c>
      <c r="B108" s="155"/>
      <c r="C108" s="98"/>
      <c r="D108" s="98"/>
      <c r="E108" s="98"/>
      <c r="F108" s="98"/>
      <c r="G108" s="98"/>
      <c r="H108" s="98"/>
      <c r="I108" s="98"/>
    </row>
    <row r="109" spans="1:9" ht="15.95" customHeight="1" x14ac:dyDescent="0.2">
      <c r="A109" s="155" t="s">
        <v>31</v>
      </c>
      <c r="B109" s="155"/>
      <c r="C109" s="98"/>
      <c r="D109" s="98"/>
      <c r="E109" s="98"/>
      <c r="F109" s="98"/>
      <c r="G109" s="98"/>
      <c r="H109" s="98"/>
      <c r="I109" s="98"/>
    </row>
    <row r="110" spans="1:9" ht="15.95" customHeight="1" x14ac:dyDescent="0.2">
      <c r="A110" s="155" t="s">
        <v>32</v>
      </c>
      <c r="B110" s="155"/>
      <c r="C110" s="98"/>
      <c r="D110" s="98"/>
      <c r="E110" s="98"/>
      <c r="F110" s="98"/>
      <c r="G110" s="98"/>
      <c r="H110" s="98"/>
      <c r="I110" s="98"/>
    </row>
    <row r="111" spans="1:9" ht="15.95" customHeight="1" x14ac:dyDescent="0.2">
      <c r="A111" s="155" t="s">
        <v>72</v>
      </c>
      <c r="B111" s="155"/>
      <c r="C111" s="98"/>
      <c r="D111" s="98"/>
      <c r="E111" s="98"/>
      <c r="F111" s="98"/>
      <c r="G111" s="98"/>
      <c r="H111" s="98"/>
      <c r="I111" s="98"/>
    </row>
    <row r="112" spans="1:9" ht="15.95" customHeight="1" x14ac:dyDescent="0.2">
      <c r="A112" s="155" t="s">
        <v>33</v>
      </c>
      <c r="B112" s="155"/>
      <c r="C112" s="98"/>
      <c r="D112" s="98"/>
      <c r="E112" s="98"/>
      <c r="F112" s="98"/>
      <c r="G112" s="98"/>
      <c r="H112" s="98"/>
      <c r="I112" s="98"/>
    </row>
    <row r="113" spans="1:9" ht="15.95" customHeight="1" x14ac:dyDescent="0.2">
      <c r="A113" s="155" t="s">
        <v>34</v>
      </c>
      <c r="B113" s="155"/>
      <c r="C113" s="98"/>
      <c r="D113" s="98"/>
      <c r="E113" s="98"/>
      <c r="F113" s="98"/>
      <c r="G113" s="98"/>
      <c r="H113" s="98"/>
      <c r="I113" s="98"/>
    </row>
    <row r="114" spans="1:9" ht="15.95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</row>
    <row r="115" spans="1:9" ht="15.95" customHeight="1" x14ac:dyDescent="0.2">
      <c r="A115" s="223" t="s">
        <v>155</v>
      </c>
      <c r="B115" s="223"/>
      <c r="C115" s="223"/>
      <c r="D115" s="32"/>
      <c r="E115" s="32"/>
      <c r="F115" s="32"/>
      <c r="G115" s="33" t="s">
        <v>38</v>
      </c>
      <c r="H115" s="34"/>
      <c r="I115" s="34"/>
    </row>
    <row r="116" spans="1:9" ht="15.95" customHeight="1" x14ac:dyDescent="0.2">
      <c r="A116" s="227" t="s">
        <v>154</v>
      </c>
      <c r="B116" s="227"/>
      <c r="C116" s="227"/>
      <c r="D116" s="32"/>
      <c r="E116" s="32"/>
      <c r="F116" s="32"/>
      <c r="G116" s="33"/>
      <c r="H116" s="32"/>
      <c r="I116" s="32"/>
    </row>
    <row r="117" spans="1:9" ht="29.25" customHeight="1" x14ac:dyDescent="0.2">
      <c r="A117" s="32" t="s">
        <v>155</v>
      </c>
      <c r="B117" s="32"/>
      <c r="C117" s="32"/>
      <c r="D117" s="32"/>
      <c r="E117" s="32"/>
      <c r="F117" s="32"/>
      <c r="G117" s="33" t="s">
        <v>38</v>
      </c>
      <c r="H117" s="34"/>
      <c r="I117" s="34"/>
    </row>
    <row r="118" spans="1:9" ht="46.5" customHeight="1" x14ac:dyDescent="0.2">
      <c r="A118" s="213" t="str">
        <f>'Month 1'!A118:F118</f>
        <v xml:space="preserve"> Authorised Director of Ltd Company operating LTI / Trustee or Authorised Officer of Friendly Society operating the LTI / Chief Executive of national organisation operating the LTI, authorised to sign on behalf of the national organisation.</v>
      </c>
      <c r="B118" s="213"/>
      <c r="C118" s="213"/>
      <c r="D118" s="213"/>
      <c r="E118" s="213"/>
      <c r="F118" s="213"/>
      <c r="G118" s="33"/>
      <c r="H118" s="32"/>
      <c r="I118" s="32"/>
    </row>
    <row r="119" spans="1:9" ht="9.75" customHeight="1" x14ac:dyDescent="0.2">
      <c r="A119" s="32"/>
      <c r="B119" s="35"/>
      <c r="C119" s="36"/>
      <c r="D119" s="206"/>
      <c r="E119" s="206"/>
      <c r="F119" s="34"/>
      <c r="G119" s="37"/>
      <c r="H119" s="34"/>
      <c r="I119" s="34"/>
    </row>
    <row r="120" spans="1:9" ht="15.95" customHeight="1" thickBot="1" x14ac:dyDescent="0.3">
      <c r="A120" s="214" t="s">
        <v>193</v>
      </c>
      <c r="B120" s="215"/>
      <c r="C120" s="216"/>
      <c r="D120" s="216"/>
      <c r="E120" s="216"/>
      <c r="F120" s="217"/>
      <c r="G120" s="217"/>
      <c r="H120" s="217"/>
      <c r="I120" s="218"/>
    </row>
    <row r="121" spans="1:9" ht="15.95" customHeight="1" thickBot="1" x14ac:dyDescent="0.3">
      <c r="A121" s="38" t="s">
        <v>35</v>
      </c>
      <c r="B121" s="39"/>
      <c r="C121" s="31"/>
      <c r="D121" s="31"/>
      <c r="E121" s="31"/>
      <c r="F121" s="31"/>
      <c r="G121" s="31"/>
      <c r="H121" s="219" t="s">
        <v>36</v>
      </c>
      <c r="I121" s="220"/>
    </row>
    <row r="122" spans="1:9" ht="15.95" customHeight="1" x14ac:dyDescent="0.25">
      <c r="A122" s="38"/>
      <c r="B122" s="39"/>
      <c r="C122" s="31"/>
      <c r="D122" s="31"/>
      <c r="E122" s="31"/>
      <c r="F122" s="31"/>
      <c r="G122" s="31"/>
      <c r="H122" s="40"/>
      <c r="I122" s="41"/>
    </row>
    <row r="123" spans="1:9" ht="15.95" customHeight="1" x14ac:dyDescent="0.2">
      <c r="A123" s="42" t="s">
        <v>37</v>
      </c>
      <c r="B123" s="32" t="s">
        <v>73</v>
      </c>
      <c r="C123" s="43"/>
      <c r="D123" s="32"/>
      <c r="E123" s="32"/>
      <c r="F123" s="32"/>
      <c r="G123" s="32" t="s">
        <v>38</v>
      </c>
      <c r="H123" s="32" t="s">
        <v>90</v>
      </c>
      <c r="I123" s="44"/>
    </row>
    <row r="124" spans="1:9" ht="15.95" customHeight="1" x14ac:dyDescent="0.2">
      <c r="A124" s="42"/>
      <c r="B124" s="32" t="s">
        <v>196</v>
      </c>
      <c r="C124" s="43"/>
      <c r="D124" s="32"/>
      <c r="E124" s="32"/>
      <c r="F124" s="32"/>
      <c r="G124" s="32"/>
      <c r="H124" s="32"/>
      <c r="I124" s="44"/>
    </row>
    <row r="125" spans="1:9" ht="29.25" customHeight="1" x14ac:dyDescent="0.2">
      <c r="A125" s="42" t="s">
        <v>39</v>
      </c>
      <c r="B125" s="32" t="s">
        <v>73</v>
      </c>
      <c r="C125" s="43"/>
      <c r="D125" s="32"/>
      <c r="E125" s="32"/>
      <c r="F125" s="32"/>
      <c r="G125" s="32" t="s">
        <v>40</v>
      </c>
      <c r="H125" s="32" t="s">
        <v>90</v>
      </c>
      <c r="I125" s="44"/>
    </row>
    <row r="126" spans="1:9" ht="15.95" customHeight="1" x14ac:dyDescent="0.2">
      <c r="A126" s="42"/>
      <c r="B126" s="32" t="s">
        <v>197</v>
      </c>
      <c r="C126" s="43"/>
      <c r="D126" s="32"/>
      <c r="E126" s="32"/>
      <c r="F126" s="32"/>
      <c r="G126" s="32"/>
      <c r="H126" s="32"/>
      <c r="I126" s="44"/>
    </row>
    <row r="127" spans="1:9" ht="15.95" customHeight="1" thickBot="1" x14ac:dyDescent="0.25">
      <c r="A127" s="45"/>
      <c r="B127" s="31"/>
      <c r="C127" s="221"/>
      <c r="D127" s="221"/>
      <c r="E127" s="221"/>
      <c r="F127" s="31"/>
      <c r="G127" s="31"/>
      <c r="H127" s="31"/>
      <c r="I127" s="46"/>
    </row>
    <row r="128" spans="1:9" ht="15.95" customHeight="1" x14ac:dyDescent="0.25">
      <c r="A128" s="224" t="s">
        <v>194</v>
      </c>
      <c r="B128" s="225"/>
      <c r="C128" s="225"/>
      <c r="D128" s="225"/>
      <c r="E128" s="225"/>
      <c r="F128" s="225"/>
      <c r="G128" s="225"/>
      <c r="H128" s="225"/>
      <c r="I128" s="226"/>
    </row>
    <row r="129" spans="1:9" ht="15.95" customHeight="1" thickBot="1" x14ac:dyDescent="0.3">
      <c r="A129" s="212" t="s">
        <v>134</v>
      </c>
      <c r="B129" s="209"/>
      <c r="C129" s="209"/>
      <c r="D129" s="47"/>
      <c r="E129" s="47"/>
      <c r="F129" s="222" t="s">
        <v>137</v>
      </c>
      <c r="G129" s="222"/>
      <c r="H129" s="222"/>
      <c r="I129" s="48"/>
    </row>
    <row r="130" spans="1:9" ht="15.95" customHeight="1" x14ac:dyDescent="0.2">
      <c r="A130" s="49"/>
      <c r="B130" s="43"/>
      <c r="C130" s="43"/>
      <c r="D130" s="43"/>
      <c r="E130" s="43"/>
      <c r="F130" s="43"/>
      <c r="G130" s="43"/>
      <c r="H130" s="43"/>
      <c r="I130" s="50"/>
    </row>
    <row r="131" spans="1:9" ht="15.95" customHeight="1" thickBot="1" x14ac:dyDescent="0.25">
      <c r="A131" s="212" t="s">
        <v>135</v>
      </c>
      <c r="B131" s="209"/>
      <c r="C131" s="209"/>
      <c r="D131" s="43"/>
      <c r="E131" s="43"/>
      <c r="F131" s="209" t="s">
        <v>38</v>
      </c>
      <c r="G131" s="209"/>
      <c r="H131" s="209"/>
      <c r="I131" s="50"/>
    </row>
    <row r="132" spans="1:9" ht="15.95" customHeight="1" x14ac:dyDescent="0.2">
      <c r="A132" s="49"/>
      <c r="B132" s="43"/>
      <c r="C132" s="43"/>
      <c r="D132" s="43"/>
      <c r="E132" s="43"/>
      <c r="F132" s="43"/>
      <c r="G132" s="43"/>
      <c r="H132" s="43"/>
      <c r="I132" s="50"/>
    </row>
    <row r="133" spans="1:9" ht="15.95" customHeight="1" thickBot="1" x14ac:dyDescent="0.25">
      <c r="A133" s="212" t="s">
        <v>136</v>
      </c>
      <c r="B133" s="209"/>
      <c r="C133" s="209"/>
      <c r="D133" s="43"/>
      <c r="E133" s="43"/>
      <c r="F133" s="209" t="s">
        <v>38</v>
      </c>
      <c r="G133" s="209"/>
      <c r="H133" s="209"/>
      <c r="I133" s="50"/>
    </row>
    <row r="134" spans="1:9" ht="15.95" customHeight="1" thickBot="1" x14ac:dyDescent="0.25">
      <c r="A134" s="51"/>
      <c r="B134" s="52"/>
      <c r="C134" s="52"/>
      <c r="D134" s="52"/>
      <c r="E134" s="52"/>
      <c r="F134" s="52"/>
      <c r="G134" s="52"/>
      <c r="H134" s="52"/>
      <c r="I134" s="53"/>
    </row>
    <row r="135" spans="1:9" ht="15.95" customHeight="1" x14ac:dyDescent="0.2">
      <c r="A135"/>
      <c r="B135"/>
      <c r="C135"/>
      <c r="D135"/>
      <c r="E135"/>
      <c r="F135"/>
      <c r="G135"/>
      <c r="H135"/>
      <c r="I135"/>
    </row>
    <row r="136" spans="1:9" ht="15.95" customHeight="1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</sheetData>
  <sheetProtection algorithmName="SHA-512" hashValue="WDQhxFlSLyyyqdEpMZP1ruTuUOPmgXNsSC7rJE7raKIa+B2mfRSnZ/06RGb5/obpfKS6eC/Q6PPQRUzqTygFPQ==" saltValue="FnyWqsvYt2s3bu9VzGhDXw==" spinCount="100000" sheet="1" formatColumns="0" formatRows="0" selectLockedCells="1"/>
  <mergeCells count="60">
    <mergeCell ref="D82:E82"/>
    <mergeCell ref="A68:I68"/>
    <mergeCell ref="D71:E71"/>
    <mergeCell ref="D77:E77"/>
    <mergeCell ref="D74:E74"/>
    <mergeCell ref="D69:E69"/>
    <mergeCell ref="D76:E76"/>
    <mergeCell ref="B80:C80"/>
    <mergeCell ref="D80:E80"/>
    <mergeCell ref="D81:E81"/>
    <mergeCell ref="A64:I64"/>
    <mergeCell ref="D79:E79"/>
    <mergeCell ref="A65:I65"/>
    <mergeCell ref="D78:E78"/>
    <mergeCell ref="B79:C79"/>
    <mergeCell ref="H69:I69"/>
    <mergeCell ref="D75:E75"/>
    <mergeCell ref="D72:E72"/>
    <mergeCell ref="D73:E73"/>
    <mergeCell ref="A63:G63"/>
    <mergeCell ref="D8:F8"/>
    <mergeCell ref="A4:B4"/>
    <mergeCell ref="A5:B5"/>
    <mergeCell ref="A6:D6"/>
    <mergeCell ref="F6:H6"/>
    <mergeCell ref="C7:I7"/>
    <mergeCell ref="G8:I8"/>
    <mergeCell ref="A7:A9"/>
    <mergeCell ref="A1:I1"/>
    <mergeCell ref="C3:I3"/>
    <mergeCell ref="C4:D4"/>
    <mergeCell ref="C5:D5"/>
    <mergeCell ref="A3:B3"/>
    <mergeCell ref="A2:I2"/>
    <mergeCell ref="E4:F5"/>
    <mergeCell ref="G4:G5"/>
    <mergeCell ref="D83:E83"/>
    <mergeCell ref="D84:E84"/>
    <mergeCell ref="D85:E85"/>
    <mergeCell ref="D86:E86"/>
    <mergeCell ref="D87:E87"/>
    <mergeCell ref="D89:E89"/>
    <mergeCell ref="D88:E88"/>
    <mergeCell ref="B95:C95"/>
    <mergeCell ref="A118:F118"/>
    <mergeCell ref="A120:I120"/>
    <mergeCell ref="F133:H133"/>
    <mergeCell ref="A133:C133"/>
    <mergeCell ref="D90:E90"/>
    <mergeCell ref="A99:E101"/>
    <mergeCell ref="A129:C129"/>
    <mergeCell ref="F129:H129"/>
    <mergeCell ref="A115:C115"/>
    <mergeCell ref="D91:E91"/>
    <mergeCell ref="H121:I121"/>
    <mergeCell ref="C127:E127"/>
    <mergeCell ref="A128:I128"/>
    <mergeCell ref="A116:C116"/>
    <mergeCell ref="A131:C131"/>
    <mergeCell ref="F131:H131"/>
  </mergeCells>
  <phoneticPr fontId="16" type="noConversion"/>
  <conditionalFormatting sqref="F11:F15 I11:I15 F18 I18 F20 I20 F23:F26 I23:I26 F28:F39 I28:I39 F43:F46 I43:I46 F50:F55 I50:I55 F59 I59">
    <cfRule type="cellIs" dxfId="11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verticalDpi="300" r:id="rId1"/>
  <headerFooter alignWithMargins="0">
    <oddHeader>&amp;L&amp;"Calibri,Bold"&amp;12Transition Quality Assurance System (TQAS)</oddHeader>
    <oddFooter>&amp;C&amp;G&amp;R&amp;"Calibri,Bold"&amp;11
TQAS-8c-F19/LTI Monthly Claim Form/MSLETB/V1.1</oddFooter>
  </headerFooter>
  <rowBreaks count="1" manualBreakCount="1">
    <brk id="64" max="8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143"/>
  <sheetViews>
    <sheetView topLeftCell="A96" zoomScaleNormal="100" workbookViewId="0">
      <selection activeCell="J114" sqref="J114"/>
    </sheetView>
  </sheetViews>
  <sheetFormatPr defaultRowHeight="12.75" x14ac:dyDescent="0.2"/>
  <cols>
    <col min="1" max="1" width="44.28515625" style="55" customWidth="1"/>
    <col min="2" max="2" width="7.5703125" style="55" customWidth="1"/>
    <col min="3" max="9" width="13.7109375" style="55" customWidth="1"/>
    <col min="10" max="16384" width="9.140625" style="55"/>
  </cols>
  <sheetData>
    <row r="1" spans="1:18" ht="20.100000000000001" customHeight="1" x14ac:dyDescent="0.2">
      <c r="A1" s="252" t="s">
        <v>129</v>
      </c>
      <c r="B1" s="252"/>
      <c r="C1" s="252"/>
      <c r="D1" s="252"/>
      <c r="E1" s="252"/>
      <c r="F1" s="252"/>
      <c r="G1" s="252"/>
      <c r="H1" s="252"/>
      <c r="I1" s="252"/>
      <c r="R1" s="55" t="str">
        <f>'Month 1'!R1</f>
        <v>Director of Limited Company Operating the LTI</v>
      </c>
    </row>
    <row r="2" spans="1:18" ht="20.100000000000001" customHeight="1" x14ac:dyDescent="0.2">
      <c r="A2" s="268" t="s">
        <v>130</v>
      </c>
      <c r="B2" s="268"/>
      <c r="C2" s="268"/>
      <c r="D2" s="268"/>
      <c r="E2" s="268"/>
      <c r="F2" s="268"/>
      <c r="G2" s="268"/>
      <c r="H2" s="268"/>
      <c r="I2" s="268"/>
      <c r="R2" s="55" t="str">
        <f>'Month 1'!R2</f>
        <v>Trustee/Authorised officer of Friendly Society operating the LTI</v>
      </c>
    </row>
    <row r="3" spans="1:18" ht="15.95" customHeight="1" x14ac:dyDescent="0.2">
      <c r="A3" s="235" t="s">
        <v>99</v>
      </c>
      <c r="B3" s="235"/>
      <c r="C3" s="253">
        <f>'Month 1'!C3:I3</f>
        <v>0</v>
      </c>
      <c r="D3" s="253"/>
      <c r="E3" s="253"/>
      <c r="F3" s="253"/>
      <c r="G3" s="253"/>
      <c r="H3" s="253"/>
      <c r="I3" s="253"/>
      <c r="R3" s="55" t="str">
        <f>'Month 1'!R3</f>
        <v>Chief Executive of the Limited Company operating the LTI</v>
      </c>
    </row>
    <row r="4" spans="1:18" ht="15.95" customHeight="1" x14ac:dyDescent="0.2">
      <c r="A4" s="235" t="s">
        <v>0</v>
      </c>
      <c r="B4" s="235"/>
      <c r="C4" s="269" t="str">
        <f>Data!C9</f>
        <v>August</v>
      </c>
      <c r="D4" s="253"/>
      <c r="E4" s="261" t="str">
        <f>'Month 1'!E4:F5</f>
        <v>Number of Weeks in Month - Budget Purposes</v>
      </c>
      <c r="F4" s="261"/>
      <c r="G4" s="266">
        <f>Data!B9</f>
        <v>5</v>
      </c>
      <c r="H4" s="20" t="s">
        <v>1</v>
      </c>
      <c r="I4" s="16">
        <f>'Month 1'!I4</f>
        <v>0</v>
      </c>
      <c r="R4" s="55">
        <f>'Month 1'!R4</f>
        <v>0</v>
      </c>
    </row>
    <row r="5" spans="1:18" ht="15.95" customHeight="1" x14ac:dyDescent="0.2">
      <c r="A5" s="235" t="s">
        <v>133</v>
      </c>
      <c r="B5" s="235"/>
      <c r="C5" s="259">
        <f>'Month 7'!B95</f>
        <v>0</v>
      </c>
      <c r="D5" s="260"/>
      <c r="E5" s="261"/>
      <c r="F5" s="261"/>
      <c r="G5" s="266"/>
      <c r="H5" s="20" t="s">
        <v>2</v>
      </c>
      <c r="I5" s="16">
        <f>'Month 1'!I5</f>
        <v>0</v>
      </c>
    </row>
    <row r="6" spans="1:18" ht="15.95" customHeight="1" x14ac:dyDescent="0.2">
      <c r="A6" s="235" t="s">
        <v>118</v>
      </c>
      <c r="B6" s="235"/>
      <c r="C6" s="235"/>
      <c r="D6" s="235"/>
      <c r="E6" s="21">
        <f>IF('Month 7'!E6-'Month 7'!$G$4&gt;0,'Month 7'!E6-'Month 7'!$G$4,0)</f>
        <v>22</v>
      </c>
      <c r="F6" s="235" t="s">
        <v>184</v>
      </c>
      <c r="G6" s="235"/>
      <c r="H6" s="235"/>
      <c r="I6" s="15">
        <f>'Month 1'!I6</f>
        <v>52</v>
      </c>
    </row>
    <row r="7" spans="1:18" ht="15.95" customHeight="1" x14ac:dyDescent="0.25">
      <c r="A7" s="267" t="s">
        <v>3</v>
      </c>
      <c r="B7" s="67"/>
      <c r="C7" s="256" t="s">
        <v>4</v>
      </c>
      <c r="D7" s="270"/>
      <c r="E7" s="270"/>
      <c r="F7" s="270"/>
      <c r="G7" s="270"/>
      <c r="H7" s="270"/>
      <c r="I7" s="271"/>
    </row>
    <row r="8" spans="1:18" ht="15.95" customHeight="1" x14ac:dyDescent="0.25">
      <c r="A8" s="250"/>
      <c r="B8" s="68"/>
      <c r="C8" s="69"/>
      <c r="D8" s="256" t="s">
        <v>5</v>
      </c>
      <c r="E8" s="270"/>
      <c r="F8" s="271"/>
      <c r="G8" s="256" t="s">
        <v>6</v>
      </c>
      <c r="H8" s="270"/>
      <c r="I8" s="271"/>
    </row>
    <row r="9" spans="1:18" ht="30.75" thickBot="1" x14ac:dyDescent="0.25">
      <c r="A9" s="272"/>
      <c r="B9" s="70" t="s">
        <v>74</v>
      </c>
      <c r="C9" s="71" t="s">
        <v>169</v>
      </c>
      <c r="D9" s="71" t="s">
        <v>7</v>
      </c>
      <c r="E9" s="71" t="s">
        <v>8</v>
      </c>
      <c r="F9" s="71" t="s">
        <v>9</v>
      </c>
      <c r="G9" s="71" t="s">
        <v>7</v>
      </c>
      <c r="H9" s="71" t="s">
        <v>8</v>
      </c>
      <c r="I9" s="71" t="s">
        <v>9</v>
      </c>
    </row>
    <row r="10" spans="1:18" ht="15.95" customHeight="1" x14ac:dyDescent="0.25">
      <c r="A10" s="72" t="s">
        <v>44</v>
      </c>
      <c r="B10" s="73"/>
      <c r="C10" s="74"/>
      <c r="D10" s="74"/>
      <c r="E10" s="74"/>
      <c r="F10" s="74"/>
      <c r="G10" s="74"/>
      <c r="H10" s="74"/>
      <c r="I10" s="75"/>
    </row>
    <row r="11" spans="1:18" ht="15.95" customHeight="1" x14ac:dyDescent="0.2">
      <c r="A11" s="76" t="s">
        <v>100</v>
      </c>
      <c r="B11" s="77">
        <v>4141</v>
      </c>
      <c r="C11" s="8">
        <f>'Month 1'!C11</f>
        <v>0</v>
      </c>
      <c r="D11" s="8">
        <f>IF($E$6&gt;$G$4,ROUND(C11/$I$6,2)*$G$4,ROUND(C11/$I$6,2)*$E$6)</f>
        <v>0</v>
      </c>
      <c r="E11" s="7">
        <v>0</v>
      </c>
      <c r="F11" s="8">
        <f>E11-D11</f>
        <v>0</v>
      </c>
      <c r="G11" s="8">
        <f>D11+'Month 7'!G11</f>
        <v>0</v>
      </c>
      <c r="H11" s="8">
        <f>E11+'Month 7'!H11</f>
        <v>0</v>
      </c>
      <c r="I11" s="117">
        <f>H11-G11</f>
        <v>0</v>
      </c>
    </row>
    <row r="12" spans="1:18" ht="15.95" customHeight="1" x14ac:dyDescent="0.2">
      <c r="A12" s="76" t="s">
        <v>101</v>
      </c>
      <c r="B12" s="77">
        <v>4140</v>
      </c>
      <c r="C12" s="8">
        <f>'Month 1'!C12</f>
        <v>0</v>
      </c>
      <c r="D12" s="8">
        <f>IF($E$6&gt;$G$4,ROUND(C12/$I$6,2)*$G$4,ROUND(C12/$I$6,2)*$E$6)</f>
        <v>0</v>
      </c>
      <c r="E12" s="7">
        <v>0</v>
      </c>
      <c r="F12" s="8">
        <f>E12-D12</f>
        <v>0</v>
      </c>
      <c r="G12" s="8">
        <f>D12+'Month 7'!G12</f>
        <v>0</v>
      </c>
      <c r="H12" s="8">
        <f>E12+'Month 7'!H12</f>
        <v>0</v>
      </c>
      <c r="I12" s="117">
        <f>H12-G12</f>
        <v>0</v>
      </c>
    </row>
    <row r="13" spans="1:18" ht="15.95" customHeight="1" x14ac:dyDescent="0.2">
      <c r="A13" s="76" t="s">
        <v>110</v>
      </c>
      <c r="B13" s="77">
        <v>4141</v>
      </c>
      <c r="C13" s="8">
        <f>'Month 1'!C13</f>
        <v>0</v>
      </c>
      <c r="D13" s="8">
        <f>IF($E$6&gt;$G$4,ROUND(C13/$I$6,2)*$G$4,ROUND(C13/$I$6,2)*$E$6)</f>
        <v>0</v>
      </c>
      <c r="E13" s="7">
        <v>0</v>
      </c>
      <c r="F13" s="8">
        <f>E13-D13</f>
        <v>0</v>
      </c>
      <c r="G13" s="8">
        <f>D13+'Month 7'!G13</f>
        <v>0</v>
      </c>
      <c r="H13" s="8">
        <f>E13+'Month 7'!H13</f>
        <v>0</v>
      </c>
      <c r="I13" s="117">
        <f>H13-G13</f>
        <v>0</v>
      </c>
    </row>
    <row r="14" spans="1:18" ht="15.95" customHeight="1" x14ac:dyDescent="0.2">
      <c r="A14" s="76" t="s">
        <v>111</v>
      </c>
      <c r="B14" s="77">
        <v>4140</v>
      </c>
      <c r="C14" s="8">
        <f>'Month 1'!C14</f>
        <v>0</v>
      </c>
      <c r="D14" s="8">
        <f>IF($E$6&gt;$G$4,ROUND(C14/$I$6,2)*$G$4,ROUND(C14/$I$6,2)*$E$6)</f>
        <v>0</v>
      </c>
      <c r="E14" s="7">
        <v>0</v>
      </c>
      <c r="F14" s="8">
        <f>E14-D14</f>
        <v>0</v>
      </c>
      <c r="G14" s="8">
        <f>D14+'Month 7'!G14</f>
        <v>0</v>
      </c>
      <c r="H14" s="8">
        <f>E14+'Month 7'!H14</f>
        <v>0</v>
      </c>
      <c r="I14" s="117">
        <f>H14-G14</f>
        <v>0</v>
      </c>
    </row>
    <row r="15" spans="1:18" ht="15.95" customHeight="1" x14ac:dyDescent="0.2">
      <c r="A15" s="78" t="s">
        <v>41</v>
      </c>
      <c r="B15" s="79"/>
      <c r="C15" s="104">
        <f>SUM(C11:C14)</f>
        <v>0</v>
      </c>
      <c r="D15" s="104">
        <f>SUM(D11:D14)</f>
        <v>0</v>
      </c>
      <c r="E15" s="121">
        <f>SUM(E11:E14)</f>
        <v>0</v>
      </c>
      <c r="F15" s="121">
        <f>E15-D15</f>
        <v>0</v>
      </c>
      <c r="G15" s="121">
        <f>SUM(G11:G14)</f>
        <v>0</v>
      </c>
      <c r="H15" s="121">
        <f>SUM(H11:H14)</f>
        <v>0</v>
      </c>
      <c r="I15" s="122">
        <f>H15-G15</f>
        <v>0</v>
      </c>
    </row>
    <row r="16" spans="1:18" ht="15.95" customHeight="1" thickBot="1" x14ac:dyDescent="0.25">
      <c r="A16" s="80"/>
      <c r="B16" s="81"/>
      <c r="C16" s="112"/>
      <c r="D16" s="105"/>
      <c r="E16" s="112"/>
      <c r="F16" s="105"/>
      <c r="G16" s="105"/>
      <c r="H16" s="112"/>
      <c r="I16" s="118"/>
    </row>
    <row r="17" spans="1:14" ht="15.95" customHeight="1" x14ac:dyDescent="0.25">
      <c r="A17" s="72" t="s">
        <v>45</v>
      </c>
      <c r="B17" s="82"/>
      <c r="C17" s="23"/>
      <c r="D17" s="109"/>
      <c r="E17" s="23"/>
      <c r="F17" s="109"/>
      <c r="G17" s="109"/>
      <c r="H17" s="23"/>
      <c r="I17" s="126"/>
      <c r="N17" s="63"/>
    </row>
    <row r="18" spans="1:14" ht="15.95" customHeight="1" x14ac:dyDescent="0.2">
      <c r="A18" s="78" t="s">
        <v>75</v>
      </c>
      <c r="B18" s="79">
        <v>3561</v>
      </c>
      <c r="C18" s="104">
        <f>'Month 1'!C18</f>
        <v>0</v>
      </c>
      <c r="D18" s="8">
        <f>IF($E$6&gt;$G$4,ROUND(C18/$I$6,2)*$G$4,ROUND(C18/$I$6,2)*$E$6)</f>
        <v>0</v>
      </c>
      <c r="E18" s="7">
        <v>0</v>
      </c>
      <c r="F18" s="104">
        <f>E18-D18</f>
        <v>0</v>
      </c>
      <c r="G18" s="104">
        <f>D18+'Month 7'!G18</f>
        <v>0</v>
      </c>
      <c r="H18" s="104">
        <f>E18+'Month 7'!H18</f>
        <v>0</v>
      </c>
      <c r="I18" s="185">
        <f>H18-G18</f>
        <v>0</v>
      </c>
      <c r="N18" s="63"/>
    </row>
    <row r="19" spans="1:14" ht="15.95" customHeight="1" x14ac:dyDescent="0.2">
      <c r="A19" s="83" t="s">
        <v>76</v>
      </c>
      <c r="B19" s="84"/>
      <c r="C19" s="187"/>
      <c r="D19" s="180"/>
      <c r="E19" s="187"/>
      <c r="F19" s="180"/>
      <c r="G19" s="180"/>
      <c r="H19" s="187"/>
      <c r="I19" s="199"/>
      <c r="N19" s="63"/>
    </row>
    <row r="20" spans="1:14" ht="15.95" customHeight="1" x14ac:dyDescent="0.2">
      <c r="A20" s="78" t="s">
        <v>77</v>
      </c>
      <c r="B20" s="79">
        <v>3561</v>
      </c>
      <c r="C20" s="104">
        <f>'Month 1'!C20</f>
        <v>0</v>
      </c>
      <c r="D20" s="8">
        <f>IF($E$6&gt;$G$4,ROUND(C20/$I$6,2)*$G$4,ROUND(C20/$I$6,2)*$E$6)</f>
        <v>0</v>
      </c>
      <c r="E20" s="7">
        <v>0</v>
      </c>
      <c r="F20" s="104">
        <f>E20-D20</f>
        <v>0</v>
      </c>
      <c r="G20" s="104">
        <f>D20+'Month 7'!G20</f>
        <v>0</v>
      </c>
      <c r="H20" s="104">
        <f>E20+'Month 7'!H20</f>
        <v>0</v>
      </c>
      <c r="I20" s="185">
        <f>H20-G20</f>
        <v>0</v>
      </c>
      <c r="N20" s="63"/>
    </row>
    <row r="21" spans="1:14" ht="15.95" customHeight="1" thickBot="1" x14ac:dyDescent="0.25">
      <c r="A21" s="90"/>
      <c r="B21" s="81"/>
      <c r="C21" s="187"/>
      <c r="D21" s="180"/>
      <c r="E21" s="187"/>
      <c r="F21" s="180"/>
      <c r="G21" s="180"/>
      <c r="H21" s="187"/>
      <c r="I21" s="199"/>
      <c r="N21" s="63"/>
    </row>
    <row r="22" spans="1:14" ht="15.95" customHeight="1" x14ac:dyDescent="0.25">
      <c r="A22" s="72" t="s">
        <v>47</v>
      </c>
      <c r="B22" s="86"/>
      <c r="C22" s="135"/>
      <c r="D22" s="108"/>
      <c r="E22" s="135" t="s">
        <v>3</v>
      </c>
      <c r="F22" s="108"/>
      <c r="G22" s="108"/>
      <c r="H22" s="135"/>
      <c r="I22" s="200"/>
    </row>
    <row r="23" spans="1:14" ht="30.75" x14ac:dyDescent="0.2">
      <c r="A23" s="87" t="s">
        <v>56</v>
      </c>
      <c r="B23" s="88">
        <v>4151</v>
      </c>
      <c r="C23" s="104">
        <f>'Month 1'!C23</f>
        <v>0</v>
      </c>
      <c r="D23" s="8">
        <f>IF($E$6&gt;$G$4,ROUND(C23/$I$6,2)*$G$4,ROUND(C23/$I$6,2)*$E$6)</f>
        <v>0</v>
      </c>
      <c r="E23" s="7">
        <v>0</v>
      </c>
      <c r="F23" s="104">
        <f>E23-D23</f>
        <v>0</v>
      </c>
      <c r="G23" s="104">
        <f>D23+'Month 7'!G23</f>
        <v>0</v>
      </c>
      <c r="H23" s="104">
        <f>E23+'Month 7'!H23</f>
        <v>0</v>
      </c>
      <c r="I23" s="185">
        <f>H23-G23</f>
        <v>0</v>
      </c>
    </row>
    <row r="24" spans="1:14" ht="15.95" customHeight="1" x14ac:dyDescent="0.2">
      <c r="A24" s="78" t="s">
        <v>10</v>
      </c>
      <c r="B24" s="79">
        <v>3580</v>
      </c>
      <c r="C24" s="104">
        <f>'Month 1'!C24</f>
        <v>0</v>
      </c>
      <c r="D24" s="8">
        <f>IF($E$6&gt;$G$4,ROUND(C24/$I$6,2)*$G$4,ROUND(C24/$I$6,2)*$E$6)</f>
        <v>0</v>
      </c>
      <c r="E24" s="7">
        <v>0</v>
      </c>
      <c r="F24" s="104">
        <f>E24-D24</f>
        <v>0</v>
      </c>
      <c r="G24" s="104">
        <f>D24+'Month 7'!G24</f>
        <v>0</v>
      </c>
      <c r="H24" s="104">
        <f>E24+'Month 7'!H24</f>
        <v>0</v>
      </c>
      <c r="I24" s="185">
        <f>H24-G24</f>
        <v>0</v>
      </c>
    </row>
    <row r="25" spans="1:14" ht="15.95" customHeight="1" x14ac:dyDescent="0.25">
      <c r="A25" s="89" t="s">
        <v>190</v>
      </c>
      <c r="B25" s="79"/>
      <c r="C25" s="104"/>
      <c r="D25" s="8"/>
      <c r="E25" s="7"/>
      <c r="F25" s="104"/>
      <c r="G25" s="104"/>
      <c r="H25" s="104"/>
      <c r="I25" s="185"/>
    </row>
    <row r="26" spans="1:14" ht="15.95" customHeight="1" x14ac:dyDescent="0.2">
      <c r="A26" s="78" t="s">
        <v>138</v>
      </c>
      <c r="B26" s="79">
        <v>3570</v>
      </c>
      <c r="C26" s="104">
        <f>'Month 1'!C26</f>
        <v>0</v>
      </c>
      <c r="D26" s="8">
        <f>IF($E$6&gt;$G$4,ROUND(C26/$I$6,2)*$G$4,ROUND(C26/$I$6,2)*$E$6)</f>
        <v>0</v>
      </c>
      <c r="E26" s="7">
        <v>0</v>
      </c>
      <c r="F26" s="104">
        <f>E26-D26</f>
        <v>0</v>
      </c>
      <c r="G26" s="104">
        <f>D26+'Month 7'!G26</f>
        <v>0</v>
      </c>
      <c r="H26" s="104">
        <f>E26+'Month 7'!H26</f>
        <v>0</v>
      </c>
      <c r="I26" s="185">
        <f>H26-G26</f>
        <v>0</v>
      </c>
    </row>
    <row r="27" spans="1:14" ht="15.95" customHeight="1" x14ac:dyDescent="0.25">
      <c r="A27" s="89" t="s">
        <v>48</v>
      </c>
      <c r="B27" s="79"/>
      <c r="C27" s="109"/>
      <c r="D27" s="109"/>
      <c r="E27" s="109"/>
      <c r="F27" s="109"/>
      <c r="G27" s="109"/>
      <c r="H27" s="109"/>
      <c r="I27" s="126"/>
    </row>
    <row r="28" spans="1:14" ht="15.95" customHeight="1" x14ac:dyDescent="0.2">
      <c r="A28" s="90" t="s">
        <v>102</v>
      </c>
      <c r="B28" s="77">
        <v>4152</v>
      </c>
      <c r="C28" s="8">
        <f>'Month 1'!C28</f>
        <v>0</v>
      </c>
      <c r="D28" s="8">
        <f t="shared" ref="D28:D38" si="0">IF($E$6&gt;$G$4,ROUND(C28/$I$6,2)*$G$4,ROUND(C28/$I$6,2)*$E$6)</f>
        <v>0</v>
      </c>
      <c r="E28" s="7">
        <v>0</v>
      </c>
      <c r="F28" s="8">
        <f>E28-D28</f>
        <v>0</v>
      </c>
      <c r="G28" s="8">
        <f>D28+'Month 7'!G28</f>
        <v>0</v>
      </c>
      <c r="H28" s="8">
        <f>E28+'Month 7'!H28</f>
        <v>0</v>
      </c>
      <c r="I28" s="117">
        <f>H28-G28</f>
        <v>0</v>
      </c>
    </row>
    <row r="29" spans="1:14" ht="15.95" customHeight="1" x14ac:dyDescent="0.2">
      <c r="A29" s="90" t="s">
        <v>52</v>
      </c>
      <c r="B29" s="77">
        <v>4152</v>
      </c>
      <c r="C29" s="8">
        <f>'Month 1'!C29</f>
        <v>0</v>
      </c>
      <c r="D29" s="8">
        <f t="shared" si="0"/>
        <v>0</v>
      </c>
      <c r="E29" s="7">
        <v>0</v>
      </c>
      <c r="F29" s="8">
        <f>E29-D29</f>
        <v>0</v>
      </c>
      <c r="G29" s="8">
        <f>D29+'Month 7'!G29</f>
        <v>0</v>
      </c>
      <c r="H29" s="8">
        <f>E29+'Month 7'!H29</f>
        <v>0</v>
      </c>
      <c r="I29" s="117">
        <f>H29-G29</f>
        <v>0</v>
      </c>
    </row>
    <row r="30" spans="1:14" ht="15.95" customHeight="1" x14ac:dyDescent="0.2">
      <c r="A30" s="90" t="s">
        <v>54</v>
      </c>
      <c r="B30" s="77">
        <v>4152</v>
      </c>
      <c r="C30" s="8">
        <f>'Month 1'!C30</f>
        <v>0</v>
      </c>
      <c r="D30" s="8">
        <f t="shared" si="0"/>
        <v>0</v>
      </c>
      <c r="E30" s="7">
        <v>0</v>
      </c>
      <c r="F30" s="8">
        <f t="shared" ref="F30:F39" si="1">E30-D30</f>
        <v>0</v>
      </c>
      <c r="G30" s="8">
        <f>D30+'Month 7'!G30</f>
        <v>0</v>
      </c>
      <c r="H30" s="8">
        <f>E30+'Month 7'!H30</f>
        <v>0</v>
      </c>
      <c r="I30" s="117">
        <f t="shared" ref="I30:I39" si="2">H30-G30</f>
        <v>0</v>
      </c>
    </row>
    <row r="31" spans="1:14" ht="15.95" customHeight="1" x14ac:dyDescent="0.2">
      <c r="A31" s="90" t="s">
        <v>46</v>
      </c>
      <c r="B31" s="77">
        <v>4152</v>
      </c>
      <c r="C31" s="8">
        <f>'Month 1'!C31</f>
        <v>0</v>
      </c>
      <c r="D31" s="8">
        <f t="shared" si="0"/>
        <v>0</v>
      </c>
      <c r="E31" s="7">
        <v>0</v>
      </c>
      <c r="F31" s="8">
        <f t="shared" si="1"/>
        <v>0</v>
      </c>
      <c r="G31" s="8">
        <f>D31+'Month 7'!G31</f>
        <v>0</v>
      </c>
      <c r="H31" s="8">
        <f>E31+'Month 7'!H31</f>
        <v>0</v>
      </c>
      <c r="I31" s="117">
        <f t="shared" si="2"/>
        <v>0</v>
      </c>
    </row>
    <row r="32" spans="1:14" ht="15.95" customHeight="1" x14ac:dyDescent="0.2">
      <c r="A32" s="90" t="s">
        <v>11</v>
      </c>
      <c r="B32" s="77">
        <v>4152</v>
      </c>
      <c r="C32" s="8">
        <f>'Month 1'!C32</f>
        <v>0</v>
      </c>
      <c r="D32" s="8">
        <f t="shared" si="0"/>
        <v>0</v>
      </c>
      <c r="E32" s="7">
        <v>0</v>
      </c>
      <c r="F32" s="8">
        <f t="shared" si="1"/>
        <v>0</v>
      </c>
      <c r="G32" s="8">
        <f>D32+'Month 7'!G32</f>
        <v>0</v>
      </c>
      <c r="H32" s="8">
        <f>E32+'Month 7'!H32</f>
        <v>0</v>
      </c>
      <c r="I32" s="117">
        <f t="shared" si="2"/>
        <v>0</v>
      </c>
      <c r="L32" s="55" t="s">
        <v>3</v>
      </c>
    </row>
    <row r="33" spans="1:12" ht="15.95" customHeight="1" x14ac:dyDescent="0.2">
      <c r="A33" s="90" t="s">
        <v>12</v>
      </c>
      <c r="B33" s="77">
        <v>4152</v>
      </c>
      <c r="C33" s="8">
        <f>'Month 1'!C33</f>
        <v>0</v>
      </c>
      <c r="D33" s="8">
        <f t="shared" si="0"/>
        <v>0</v>
      </c>
      <c r="E33" s="7">
        <v>0</v>
      </c>
      <c r="F33" s="8">
        <f t="shared" si="1"/>
        <v>0</v>
      </c>
      <c r="G33" s="8">
        <f>D33+'Month 7'!G33</f>
        <v>0</v>
      </c>
      <c r="H33" s="8">
        <f>E33+'Month 7'!H33</f>
        <v>0</v>
      </c>
      <c r="I33" s="117">
        <f t="shared" si="2"/>
        <v>0</v>
      </c>
    </row>
    <row r="34" spans="1:12" ht="15.95" customHeight="1" x14ac:dyDescent="0.2">
      <c r="A34" s="90" t="s">
        <v>13</v>
      </c>
      <c r="B34" s="77">
        <v>4152</v>
      </c>
      <c r="C34" s="8">
        <f>'Month 1'!C34</f>
        <v>0</v>
      </c>
      <c r="D34" s="8">
        <f t="shared" si="0"/>
        <v>0</v>
      </c>
      <c r="E34" s="7">
        <v>0</v>
      </c>
      <c r="F34" s="8">
        <f t="shared" si="1"/>
        <v>0</v>
      </c>
      <c r="G34" s="8">
        <f>D34+'Month 7'!G34</f>
        <v>0</v>
      </c>
      <c r="H34" s="8">
        <f>E34+'Month 7'!H34</f>
        <v>0</v>
      </c>
      <c r="I34" s="117">
        <f t="shared" si="2"/>
        <v>0</v>
      </c>
    </row>
    <row r="35" spans="1:12" ht="15.95" customHeight="1" x14ac:dyDescent="0.2">
      <c r="A35" s="90" t="s">
        <v>14</v>
      </c>
      <c r="B35" s="77">
        <v>4152</v>
      </c>
      <c r="C35" s="8">
        <f>'Month 1'!C35</f>
        <v>0</v>
      </c>
      <c r="D35" s="8">
        <f t="shared" si="0"/>
        <v>0</v>
      </c>
      <c r="E35" s="7">
        <v>0</v>
      </c>
      <c r="F35" s="8">
        <f t="shared" si="1"/>
        <v>0</v>
      </c>
      <c r="G35" s="8">
        <f>D35+'Month 7'!G35</f>
        <v>0</v>
      </c>
      <c r="H35" s="8">
        <f>E35+'Month 7'!H35</f>
        <v>0</v>
      </c>
      <c r="I35" s="117">
        <f t="shared" si="2"/>
        <v>0</v>
      </c>
    </row>
    <row r="36" spans="1:12" ht="15.95" customHeight="1" x14ac:dyDescent="0.2">
      <c r="A36" s="90" t="s">
        <v>15</v>
      </c>
      <c r="B36" s="77">
        <v>4152</v>
      </c>
      <c r="C36" s="8">
        <f>'Month 1'!C36</f>
        <v>0</v>
      </c>
      <c r="D36" s="8">
        <f t="shared" si="0"/>
        <v>0</v>
      </c>
      <c r="E36" s="7">
        <v>0</v>
      </c>
      <c r="F36" s="8">
        <f t="shared" si="1"/>
        <v>0</v>
      </c>
      <c r="G36" s="8">
        <f>D36+'Month 7'!G36</f>
        <v>0</v>
      </c>
      <c r="H36" s="8">
        <f>E36+'Month 7'!H36</f>
        <v>0</v>
      </c>
      <c r="I36" s="117">
        <f t="shared" si="2"/>
        <v>0</v>
      </c>
    </row>
    <row r="37" spans="1:12" ht="15.95" customHeight="1" x14ac:dyDescent="0.25">
      <c r="A37" s="90" t="s">
        <v>93</v>
      </c>
      <c r="B37" s="77">
        <v>4152</v>
      </c>
      <c r="C37" s="8">
        <f>'Month 1'!C37</f>
        <v>0</v>
      </c>
      <c r="D37" s="8">
        <f t="shared" si="0"/>
        <v>0</v>
      </c>
      <c r="E37" s="7">
        <v>0</v>
      </c>
      <c r="F37" s="8">
        <f t="shared" si="1"/>
        <v>0</v>
      </c>
      <c r="G37" s="8">
        <f>D37+'Month 7'!G37</f>
        <v>0</v>
      </c>
      <c r="H37" s="8">
        <f>E37+'Month 7'!H37</f>
        <v>0</v>
      </c>
      <c r="I37" s="117">
        <f t="shared" si="2"/>
        <v>0</v>
      </c>
    </row>
    <row r="38" spans="1:12" ht="15.95" customHeight="1" x14ac:dyDescent="0.25">
      <c r="A38" s="90" t="s">
        <v>94</v>
      </c>
      <c r="B38" s="77">
        <v>4152</v>
      </c>
      <c r="C38" s="8">
        <f>'Month 1'!C38</f>
        <v>0</v>
      </c>
      <c r="D38" s="8">
        <f t="shared" si="0"/>
        <v>0</v>
      </c>
      <c r="E38" s="7">
        <v>0</v>
      </c>
      <c r="F38" s="8">
        <f t="shared" si="1"/>
        <v>0</v>
      </c>
      <c r="G38" s="8">
        <f>D38+'Month 7'!G38</f>
        <v>0</v>
      </c>
      <c r="H38" s="8">
        <f>E38+'Month 7'!H38</f>
        <v>0</v>
      </c>
      <c r="I38" s="117">
        <f t="shared" si="2"/>
        <v>0</v>
      </c>
      <c r="K38" s="55" t="s">
        <v>3</v>
      </c>
    </row>
    <row r="39" spans="1:12" ht="15.95" customHeight="1" x14ac:dyDescent="0.2">
      <c r="A39" s="90" t="s">
        <v>16</v>
      </c>
      <c r="B39" s="77">
        <v>4152</v>
      </c>
      <c r="C39" s="8">
        <f>'Month 1'!C39</f>
        <v>0</v>
      </c>
      <c r="D39" s="8">
        <f>IF($E$6&gt;$G$4,ROUND(C39/$I$6,2)*$G$4,ROUND(C39/$I$6,2)*$E$6)</f>
        <v>0</v>
      </c>
      <c r="E39" s="7">
        <v>0</v>
      </c>
      <c r="F39" s="8">
        <f t="shared" si="1"/>
        <v>0</v>
      </c>
      <c r="G39" s="8">
        <f>D39+'Month 7'!G39</f>
        <v>0</v>
      </c>
      <c r="H39" s="8">
        <f>E39+'Month 7'!H39</f>
        <v>0</v>
      </c>
      <c r="I39" s="117">
        <f t="shared" si="2"/>
        <v>0</v>
      </c>
    </row>
    <row r="40" spans="1:12" ht="15.95" customHeight="1" x14ac:dyDescent="0.2">
      <c r="A40" s="78" t="s">
        <v>49</v>
      </c>
      <c r="B40" s="79">
        <v>4152</v>
      </c>
      <c r="C40" s="110">
        <f t="shared" ref="C40:I40" si="3">SUM(C28:C39)</f>
        <v>0</v>
      </c>
      <c r="D40" s="110">
        <f t="shared" si="3"/>
        <v>0</v>
      </c>
      <c r="E40" s="110">
        <f t="shared" si="3"/>
        <v>0</v>
      </c>
      <c r="F40" s="110">
        <f t="shared" si="3"/>
        <v>0</v>
      </c>
      <c r="G40" s="110">
        <f t="shared" si="3"/>
        <v>0</v>
      </c>
      <c r="H40" s="110">
        <f t="shared" si="3"/>
        <v>0</v>
      </c>
      <c r="I40" s="110">
        <f t="shared" si="3"/>
        <v>0</v>
      </c>
    </row>
    <row r="41" spans="1:12" s="60" customFormat="1" ht="15.95" customHeight="1" x14ac:dyDescent="0.2">
      <c r="A41" s="91"/>
      <c r="B41" s="92"/>
      <c r="C41" s="127"/>
      <c r="D41" s="111"/>
      <c r="E41" s="127"/>
      <c r="F41" s="111"/>
      <c r="G41" s="111"/>
      <c r="H41" s="127"/>
      <c r="I41" s="128"/>
      <c r="L41" s="60" t="s">
        <v>3</v>
      </c>
    </row>
    <row r="42" spans="1:12" ht="15.95" customHeight="1" x14ac:dyDescent="0.25">
      <c r="A42" s="89" t="s">
        <v>17</v>
      </c>
      <c r="B42" s="79"/>
      <c r="C42" s="23"/>
      <c r="D42" s="109"/>
      <c r="E42" s="23"/>
      <c r="F42" s="109"/>
      <c r="G42" s="109"/>
      <c r="H42" s="23"/>
      <c r="I42" s="126"/>
    </row>
    <row r="43" spans="1:12" ht="15.95" customHeight="1" x14ac:dyDescent="0.2">
      <c r="A43" s="76" t="s">
        <v>18</v>
      </c>
      <c r="B43" s="77">
        <v>4155</v>
      </c>
      <c r="C43" s="8">
        <f>'Month 1'!C43</f>
        <v>0</v>
      </c>
      <c r="D43" s="8">
        <f>IF($E$6&gt;$G$4,ROUND(C43/$I$6,2)*$G$4,ROUND(C43/$I$6,2)*$E$6)</f>
        <v>0</v>
      </c>
      <c r="E43" s="7">
        <v>0</v>
      </c>
      <c r="F43" s="8">
        <f>E43-D43</f>
        <v>0</v>
      </c>
      <c r="G43" s="8">
        <f>D43+'Month 7'!G43</f>
        <v>0</v>
      </c>
      <c r="H43" s="8">
        <f>E43+'Month 7'!H43</f>
        <v>0</v>
      </c>
      <c r="I43" s="117">
        <f>H43-G43</f>
        <v>0</v>
      </c>
    </row>
    <row r="44" spans="1:12" ht="15.95" customHeight="1" x14ac:dyDescent="0.2">
      <c r="A44" s="90" t="s">
        <v>19</v>
      </c>
      <c r="B44" s="77">
        <v>4155</v>
      </c>
      <c r="C44" s="8">
        <f>'Month 1'!C44</f>
        <v>0</v>
      </c>
      <c r="D44" s="8">
        <f>IF($E$6&gt;$G$4,ROUND(C44/$I$6,2)*$G$4,ROUND(C44/$I$6,2)*$E$6)</f>
        <v>0</v>
      </c>
      <c r="E44" s="7">
        <v>0</v>
      </c>
      <c r="F44" s="8">
        <f>E44-D44</f>
        <v>0</v>
      </c>
      <c r="G44" s="8">
        <f>D44+'Month 7'!G44</f>
        <v>0</v>
      </c>
      <c r="H44" s="8">
        <f>E44+'Month 7'!H44</f>
        <v>0</v>
      </c>
      <c r="I44" s="117">
        <f>H44-G44</f>
        <v>0</v>
      </c>
    </row>
    <row r="45" spans="1:12" ht="15.95" customHeight="1" x14ac:dyDescent="0.2">
      <c r="A45" s="90" t="s">
        <v>55</v>
      </c>
      <c r="B45" s="77">
        <v>4155</v>
      </c>
      <c r="C45" s="8">
        <f>'Month 1'!C45</f>
        <v>0</v>
      </c>
      <c r="D45" s="8">
        <f>IF($E$6&gt;$G$4,ROUND(C45/$I$6,2)*$G$4,ROUND(C45/$I$6,2)*$E$6)</f>
        <v>0</v>
      </c>
      <c r="E45" s="7">
        <v>0</v>
      </c>
      <c r="F45" s="8">
        <f>E45-D45</f>
        <v>0</v>
      </c>
      <c r="G45" s="8">
        <f>D45+'Month 7'!G45</f>
        <v>0</v>
      </c>
      <c r="H45" s="8">
        <f>E45+'Month 7'!H45</f>
        <v>0</v>
      </c>
      <c r="I45" s="117">
        <f>H45-G45</f>
        <v>0</v>
      </c>
    </row>
    <row r="46" spans="1:12" ht="15.95" customHeight="1" x14ac:dyDescent="0.2">
      <c r="A46" s="78" t="s">
        <v>20</v>
      </c>
      <c r="B46" s="79">
        <v>4155</v>
      </c>
      <c r="C46" s="104">
        <f>SUM(C43:C45)</f>
        <v>0</v>
      </c>
      <c r="D46" s="121">
        <f>SUM(D43:D45)</f>
        <v>0</v>
      </c>
      <c r="E46" s="121">
        <f>SUM(E43:E45)</f>
        <v>0</v>
      </c>
      <c r="F46" s="121">
        <f>E46-D46</f>
        <v>0</v>
      </c>
      <c r="G46" s="121">
        <f>SUM(G43:G45)</f>
        <v>0</v>
      </c>
      <c r="H46" s="121">
        <f>SUM(H43:H45)</f>
        <v>0</v>
      </c>
      <c r="I46" s="122">
        <f>H46-G46</f>
        <v>0</v>
      </c>
      <c r="K46" s="55" t="s">
        <v>3</v>
      </c>
    </row>
    <row r="47" spans="1:12" s="60" customFormat="1" ht="15.95" customHeight="1" x14ac:dyDescent="0.2">
      <c r="A47" s="78" t="s">
        <v>98</v>
      </c>
      <c r="B47" s="92"/>
      <c r="C47" s="104">
        <f>C46+C40+C26+C24+C23</f>
        <v>0</v>
      </c>
      <c r="D47" s="104">
        <f t="shared" ref="D47:I47" si="4">D46+D40+D26+D24+D23</f>
        <v>0</v>
      </c>
      <c r="E47" s="104">
        <f t="shared" si="4"/>
        <v>0</v>
      </c>
      <c r="F47" s="104">
        <f t="shared" si="4"/>
        <v>0</v>
      </c>
      <c r="G47" s="104">
        <f t="shared" si="4"/>
        <v>0</v>
      </c>
      <c r="H47" s="104">
        <f t="shared" si="4"/>
        <v>0</v>
      </c>
      <c r="I47" s="104">
        <f t="shared" si="4"/>
        <v>0</v>
      </c>
    </row>
    <row r="48" spans="1:12" ht="15.95" customHeight="1" thickBot="1" x14ac:dyDescent="0.25">
      <c r="A48" s="93"/>
      <c r="B48" s="81"/>
      <c r="C48" s="112"/>
      <c r="D48" s="112"/>
      <c r="E48" s="112"/>
      <c r="F48" s="112"/>
      <c r="G48" s="112"/>
      <c r="H48" s="112"/>
      <c r="I48" s="129"/>
    </row>
    <row r="49" spans="1:9" ht="15.95" customHeight="1" x14ac:dyDescent="0.25">
      <c r="A49" s="89" t="s">
        <v>78</v>
      </c>
      <c r="B49" s="77"/>
      <c r="C49" s="23"/>
      <c r="D49" s="23"/>
      <c r="E49" s="23"/>
      <c r="F49" s="23"/>
      <c r="G49" s="23"/>
      <c r="H49" s="23"/>
      <c r="I49" s="190"/>
    </row>
    <row r="50" spans="1:9" ht="15.95" customHeight="1" x14ac:dyDescent="0.2">
      <c r="A50" s="90" t="s">
        <v>79</v>
      </c>
      <c r="B50" s="77">
        <v>3310</v>
      </c>
      <c r="C50" s="8">
        <f>'Month 1'!C50</f>
        <v>0</v>
      </c>
      <c r="D50" s="8">
        <f t="shared" ref="D50:D55" si="5">IF($E$6&gt;$G$4,ROUND(C50/$I$6,2)*$G$4,ROUND(C50/$I$6,2)*$E$6)</f>
        <v>0</v>
      </c>
      <c r="E50" s="7">
        <v>0</v>
      </c>
      <c r="F50" s="8">
        <f t="shared" ref="F50:F55" si="6">E50-D50</f>
        <v>0</v>
      </c>
      <c r="G50" s="8">
        <f>D50+'Month 7'!G50</f>
        <v>0</v>
      </c>
      <c r="H50" s="8">
        <f>E50+'Month 7'!H50</f>
        <v>0</v>
      </c>
      <c r="I50" s="117">
        <f t="shared" ref="I50:I55" si="7">H50-G50</f>
        <v>0</v>
      </c>
    </row>
    <row r="51" spans="1:9" ht="15.95" customHeight="1" x14ac:dyDescent="0.2">
      <c r="A51" s="90" t="s">
        <v>80</v>
      </c>
      <c r="B51" s="77">
        <v>3481</v>
      </c>
      <c r="C51" s="8">
        <f>'Month 1'!C51</f>
        <v>0</v>
      </c>
      <c r="D51" s="8">
        <f t="shared" si="5"/>
        <v>0</v>
      </c>
      <c r="E51" s="7">
        <v>0</v>
      </c>
      <c r="F51" s="8">
        <f t="shared" si="6"/>
        <v>0</v>
      </c>
      <c r="G51" s="8">
        <f>D51+'Month 7'!G51</f>
        <v>0</v>
      </c>
      <c r="H51" s="8">
        <f>E51+'Month 7'!H51</f>
        <v>0</v>
      </c>
      <c r="I51" s="117">
        <f t="shared" si="7"/>
        <v>0</v>
      </c>
    </row>
    <row r="52" spans="1:9" ht="15.95" customHeight="1" x14ac:dyDescent="0.2">
      <c r="A52" s="90" t="s">
        <v>81</v>
      </c>
      <c r="B52" s="77">
        <v>3300</v>
      </c>
      <c r="C52" s="8">
        <f>'Month 1'!C52</f>
        <v>0</v>
      </c>
      <c r="D52" s="8">
        <f t="shared" si="5"/>
        <v>0</v>
      </c>
      <c r="E52" s="7">
        <v>0</v>
      </c>
      <c r="F52" s="8">
        <f t="shared" si="6"/>
        <v>0</v>
      </c>
      <c r="G52" s="8">
        <f>D52+'Month 7'!G52</f>
        <v>0</v>
      </c>
      <c r="H52" s="8">
        <f>E52+'Month 7'!H52</f>
        <v>0</v>
      </c>
      <c r="I52" s="117">
        <f t="shared" si="7"/>
        <v>0</v>
      </c>
    </row>
    <row r="53" spans="1:9" ht="15.95" customHeight="1" x14ac:dyDescent="0.2">
      <c r="A53" s="90" t="s">
        <v>82</v>
      </c>
      <c r="B53" s="77">
        <v>4153</v>
      </c>
      <c r="C53" s="8">
        <f>'Month 1'!C53</f>
        <v>0</v>
      </c>
      <c r="D53" s="8">
        <f t="shared" si="5"/>
        <v>0</v>
      </c>
      <c r="E53" s="7">
        <v>0</v>
      </c>
      <c r="F53" s="8">
        <f t="shared" si="6"/>
        <v>0</v>
      </c>
      <c r="G53" s="8">
        <f>D53+'Month 7'!G53</f>
        <v>0</v>
      </c>
      <c r="H53" s="8">
        <f>E53+'Month 7'!H53</f>
        <v>0</v>
      </c>
      <c r="I53" s="117">
        <f t="shared" si="7"/>
        <v>0</v>
      </c>
    </row>
    <row r="54" spans="1:9" ht="15.95" customHeight="1" x14ac:dyDescent="0.2">
      <c r="A54" s="90" t="s">
        <v>95</v>
      </c>
      <c r="B54" s="77">
        <v>4153</v>
      </c>
      <c r="C54" s="8">
        <f>'Month 1'!C54</f>
        <v>0</v>
      </c>
      <c r="D54" s="8">
        <f t="shared" si="5"/>
        <v>0</v>
      </c>
      <c r="E54" s="7">
        <v>0</v>
      </c>
      <c r="F54" s="8">
        <f t="shared" si="6"/>
        <v>0</v>
      </c>
      <c r="G54" s="8">
        <f>D54+'Month 7'!G54</f>
        <v>0</v>
      </c>
      <c r="H54" s="8">
        <f>E54+'Month 7'!H54</f>
        <v>0</v>
      </c>
      <c r="I54" s="117">
        <f t="shared" si="7"/>
        <v>0</v>
      </c>
    </row>
    <row r="55" spans="1:9" ht="15.95" customHeight="1" x14ac:dyDescent="0.2">
      <c r="A55" s="90" t="s">
        <v>114</v>
      </c>
      <c r="B55" s="77">
        <v>4154</v>
      </c>
      <c r="C55" s="8">
        <f>'Month 1'!C55</f>
        <v>0</v>
      </c>
      <c r="D55" s="8">
        <f t="shared" si="5"/>
        <v>0</v>
      </c>
      <c r="E55" s="7">
        <v>0</v>
      </c>
      <c r="F55" s="8">
        <f t="shared" si="6"/>
        <v>0</v>
      </c>
      <c r="G55" s="8">
        <f>D55+'Month 7'!G55</f>
        <v>0</v>
      </c>
      <c r="H55" s="8">
        <f>E55+'Month 7'!H55</f>
        <v>0</v>
      </c>
      <c r="I55" s="117">
        <f t="shared" si="7"/>
        <v>0</v>
      </c>
    </row>
    <row r="56" spans="1:9" ht="15.95" customHeight="1" thickBot="1" x14ac:dyDescent="0.25">
      <c r="A56" s="182" t="s">
        <v>108</v>
      </c>
      <c r="B56" s="95"/>
      <c r="C56" s="104">
        <f>SUM(C50:C55)</f>
        <v>0</v>
      </c>
      <c r="D56" s="104">
        <f t="shared" ref="D56:I56" si="8">SUM(D50:D55)</f>
        <v>0</v>
      </c>
      <c r="E56" s="104">
        <f t="shared" si="8"/>
        <v>0</v>
      </c>
      <c r="F56" s="104">
        <f t="shared" si="8"/>
        <v>0</v>
      </c>
      <c r="G56" s="104">
        <f t="shared" si="8"/>
        <v>0</v>
      </c>
      <c r="H56" s="104">
        <f t="shared" si="8"/>
        <v>0</v>
      </c>
      <c r="I56" s="104">
        <f t="shared" si="8"/>
        <v>0</v>
      </c>
    </row>
    <row r="57" spans="1:9" ht="15.95" customHeight="1" x14ac:dyDescent="0.2">
      <c r="A57" s="96" t="s">
        <v>21</v>
      </c>
      <c r="B57" s="97"/>
      <c r="C57" s="183">
        <f>'Month 1'!C57</f>
        <v>0</v>
      </c>
      <c r="D57" s="113">
        <f>IF($E$6&gt;$G$4,(C57/$I$6)*$G$4,(C57/$I$6*$E$6))</f>
        <v>0</v>
      </c>
      <c r="E57" s="7">
        <v>0</v>
      </c>
      <c r="F57" s="130">
        <f>E57-D57</f>
        <v>0</v>
      </c>
      <c r="G57" s="130">
        <f>D57+'Month 7'!G57</f>
        <v>0</v>
      </c>
      <c r="H57" s="130">
        <f>E57+'Month 7'!H57</f>
        <v>0</v>
      </c>
      <c r="I57" s="131">
        <f>H57-G57</f>
        <v>0</v>
      </c>
    </row>
    <row r="58" spans="1:9" ht="15.95" customHeight="1" x14ac:dyDescent="0.2">
      <c r="A58" s="90"/>
      <c r="B58" s="98"/>
      <c r="C58" s="23"/>
      <c r="D58" s="109"/>
      <c r="E58" s="23"/>
      <c r="F58" s="109"/>
      <c r="G58" s="109"/>
      <c r="H58" s="23"/>
      <c r="I58" s="126"/>
    </row>
    <row r="59" spans="1:9" ht="15.95" customHeight="1" x14ac:dyDescent="0.2">
      <c r="A59" s="99" t="s">
        <v>22</v>
      </c>
      <c r="B59" s="100"/>
      <c r="C59" s="184">
        <f>'Month 1'!C59</f>
        <v>0</v>
      </c>
      <c r="D59" s="184">
        <f>(D15+D18+D20+D47+D56)-D57</f>
        <v>0</v>
      </c>
      <c r="E59" s="184">
        <f>(E15+E18+E20+E47+E56)-E57</f>
        <v>0</v>
      </c>
      <c r="F59" s="184">
        <f>E59-D59</f>
        <v>0</v>
      </c>
      <c r="G59" s="184">
        <f>D59+'Month 7'!G59</f>
        <v>0</v>
      </c>
      <c r="H59" s="184">
        <f>E59+'Month 7'!H59</f>
        <v>0</v>
      </c>
      <c r="I59" s="192">
        <f>H59-G59</f>
        <v>0</v>
      </c>
    </row>
    <row r="60" spans="1:9" ht="15.95" customHeight="1" thickBot="1" x14ac:dyDescent="0.25">
      <c r="A60" s="101"/>
      <c r="B60" s="102"/>
      <c r="C60" s="115"/>
      <c r="D60" s="115"/>
      <c r="E60" s="115"/>
      <c r="F60" s="115"/>
      <c r="G60" s="115"/>
      <c r="H60" s="115"/>
      <c r="I60" s="133"/>
    </row>
    <row r="61" spans="1:9" ht="15.95" customHeight="1" x14ac:dyDescent="0.2">
      <c r="A61" s="100"/>
      <c r="B61" s="100"/>
      <c r="C61" s="116"/>
      <c r="D61" s="116"/>
      <c r="E61" s="116"/>
      <c r="F61" s="116"/>
      <c r="G61" s="116"/>
      <c r="H61" s="116"/>
      <c r="I61" s="116"/>
    </row>
    <row r="62" spans="1:9" ht="15.95" customHeight="1" x14ac:dyDescent="0.2">
      <c r="A62" s="103" t="s">
        <v>192</v>
      </c>
      <c r="B62" s="103"/>
      <c r="C62" s="116"/>
      <c r="D62" s="116"/>
      <c r="E62" s="116"/>
      <c r="F62" s="116"/>
      <c r="G62" s="116"/>
      <c r="H62" s="116"/>
      <c r="I62" s="116"/>
    </row>
    <row r="63" spans="1:9" ht="15.95" customHeight="1" x14ac:dyDescent="0.2">
      <c r="A63" s="238" t="s">
        <v>71</v>
      </c>
      <c r="B63" s="238"/>
      <c r="C63" s="238"/>
      <c r="D63" s="238"/>
      <c r="E63" s="238"/>
      <c r="F63" s="238"/>
      <c r="G63" s="238"/>
      <c r="H63" s="136"/>
      <c r="I63" s="136"/>
    </row>
    <row r="64" spans="1:9" ht="15.95" customHeight="1" x14ac:dyDescent="0.2">
      <c r="A64" s="238" t="s">
        <v>104</v>
      </c>
      <c r="B64" s="238"/>
      <c r="C64" s="238"/>
      <c r="D64" s="238"/>
      <c r="E64" s="238"/>
      <c r="F64" s="238"/>
      <c r="G64" s="238"/>
      <c r="H64" s="238"/>
      <c r="I64" s="238"/>
    </row>
    <row r="65" spans="1:13" ht="15.95" customHeight="1" x14ac:dyDescent="0.2">
      <c r="A65" s="238" t="s">
        <v>105</v>
      </c>
      <c r="B65" s="238"/>
      <c r="C65" s="238"/>
      <c r="D65" s="238"/>
      <c r="E65" s="238"/>
      <c r="F65" s="238"/>
      <c r="G65" s="238"/>
      <c r="H65" s="238"/>
      <c r="I65" s="238"/>
    </row>
    <row r="66" spans="1:13" ht="15.95" customHeight="1" x14ac:dyDescent="0.2">
      <c r="A66" s="137"/>
      <c r="B66" s="137"/>
      <c r="C66" s="137"/>
      <c r="D66" s="137"/>
      <c r="E66" s="137"/>
      <c r="F66" s="137"/>
      <c r="G66" s="137"/>
      <c r="H66" s="136"/>
      <c r="I66" s="136"/>
    </row>
    <row r="67" spans="1:13" ht="15.95" customHeight="1" x14ac:dyDescent="0.2">
      <c r="A67" s="138" t="s">
        <v>57</v>
      </c>
      <c r="B67" s="138"/>
      <c r="C67" s="137"/>
      <c r="D67" s="137"/>
      <c r="E67" s="137"/>
      <c r="F67" s="137"/>
      <c r="G67" s="137"/>
      <c r="H67" s="136"/>
      <c r="I67" s="136"/>
    </row>
    <row r="68" spans="1:13" ht="15.95" customHeight="1" x14ac:dyDescent="0.25">
      <c r="A68" s="240" t="s">
        <v>23</v>
      </c>
      <c r="B68" s="241"/>
      <c r="C68" s="242"/>
      <c r="D68" s="242"/>
      <c r="E68" s="242"/>
      <c r="F68" s="242"/>
      <c r="G68" s="242"/>
      <c r="H68" s="242"/>
      <c r="I68" s="243"/>
    </row>
    <row r="69" spans="1:13" ht="15.95" customHeight="1" x14ac:dyDescent="0.25">
      <c r="A69" s="139"/>
      <c r="B69" s="140"/>
      <c r="C69" s="141"/>
      <c r="D69" s="239" t="str">
        <f>C4</f>
        <v>August</v>
      </c>
      <c r="E69" s="239"/>
      <c r="F69" s="141"/>
      <c r="G69" s="141"/>
      <c r="H69" s="244" t="s">
        <v>85</v>
      </c>
      <c r="I69" s="245"/>
    </row>
    <row r="70" spans="1:13" ht="40.5" customHeight="1" x14ac:dyDescent="0.25">
      <c r="A70" s="193"/>
      <c r="B70" s="143"/>
      <c r="C70" s="143"/>
      <c r="D70" s="143"/>
      <c r="E70" s="144" t="s">
        <v>24</v>
      </c>
      <c r="F70" s="145" t="s">
        <v>1</v>
      </c>
      <c r="G70" s="145" t="s">
        <v>25</v>
      </c>
      <c r="H70" s="146" t="s">
        <v>91</v>
      </c>
      <c r="I70" s="146" t="s">
        <v>92</v>
      </c>
    </row>
    <row r="71" spans="1:13" ht="15.95" customHeight="1" x14ac:dyDescent="0.2">
      <c r="A71" s="147" t="s">
        <v>109</v>
      </c>
      <c r="B71" s="148"/>
      <c r="C71" s="148"/>
      <c r="D71" s="210">
        <f>$E$11+$E$13</f>
        <v>0</v>
      </c>
      <c r="E71" s="211"/>
      <c r="F71" s="149">
        <f>I4</f>
        <v>0</v>
      </c>
      <c r="G71" s="150">
        <v>4141</v>
      </c>
      <c r="H71" s="9"/>
      <c r="I71" s="10"/>
    </row>
    <row r="72" spans="1:13" ht="15.95" customHeight="1" x14ac:dyDescent="0.2">
      <c r="A72" s="147" t="s">
        <v>112</v>
      </c>
      <c r="B72" s="148"/>
      <c r="C72" s="148"/>
      <c r="D72" s="210">
        <f>$E$12+$E$14</f>
        <v>0</v>
      </c>
      <c r="E72" s="211"/>
      <c r="F72" s="149">
        <f>I4</f>
        <v>0</v>
      </c>
      <c r="G72" s="150">
        <v>4140</v>
      </c>
      <c r="H72" s="11"/>
      <c r="I72" s="12"/>
    </row>
    <row r="73" spans="1:13" ht="15.95" customHeight="1" x14ac:dyDescent="0.2">
      <c r="A73" s="142" t="s">
        <v>47</v>
      </c>
      <c r="B73" s="151"/>
      <c r="C73" s="152"/>
      <c r="D73" s="210"/>
      <c r="E73" s="211"/>
      <c r="F73" s="153"/>
      <c r="G73" s="150"/>
      <c r="H73" s="11"/>
      <c r="I73" s="12"/>
    </row>
    <row r="74" spans="1:13" ht="15.95" customHeight="1" x14ac:dyDescent="0.2">
      <c r="A74" s="154" t="s">
        <v>53</v>
      </c>
      <c r="B74" s="157"/>
      <c r="C74" s="155"/>
      <c r="D74" s="210">
        <f>$E$23</f>
        <v>0</v>
      </c>
      <c r="E74" s="211"/>
      <c r="F74" s="149">
        <f>$F$71</f>
        <v>0</v>
      </c>
      <c r="G74" s="150">
        <v>4151</v>
      </c>
      <c r="H74" s="11"/>
      <c r="I74" s="12"/>
      <c r="J74" s="61"/>
    </row>
    <row r="75" spans="1:13" ht="15.95" customHeight="1" x14ac:dyDescent="0.2">
      <c r="A75" s="156" t="s">
        <v>10</v>
      </c>
      <c r="B75" s="155"/>
      <c r="C75" s="155"/>
      <c r="D75" s="210">
        <f>$E$24</f>
        <v>0</v>
      </c>
      <c r="E75" s="211"/>
      <c r="F75" s="149">
        <f>$F$71</f>
        <v>0</v>
      </c>
      <c r="G75" s="150">
        <v>3580</v>
      </c>
      <c r="H75" s="11"/>
      <c r="I75" s="12"/>
      <c r="K75" s="55" t="s">
        <v>3</v>
      </c>
    </row>
    <row r="76" spans="1:13" ht="15.95" customHeight="1" x14ac:dyDescent="0.2">
      <c r="A76" s="154" t="s">
        <v>138</v>
      </c>
      <c r="B76" s="157"/>
      <c r="C76" s="155"/>
      <c r="D76" s="210">
        <f>$E$26</f>
        <v>0</v>
      </c>
      <c r="E76" s="211"/>
      <c r="F76" s="149">
        <f>$F$71</f>
        <v>0</v>
      </c>
      <c r="G76" s="150">
        <v>3570</v>
      </c>
      <c r="H76" s="11"/>
      <c r="I76" s="12"/>
    </row>
    <row r="77" spans="1:13" ht="15.95" customHeight="1" x14ac:dyDescent="0.2">
      <c r="A77" s="154" t="s">
        <v>83</v>
      </c>
      <c r="B77" s="157"/>
      <c r="C77" s="155"/>
      <c r="D77" s="210">
        <f>$E$18</f>
        <v>0</v>
      </c>
      <c r="E77" s="211"/>
      <c r="F77" s="149">
        <f>$F$71</f>
        <v>0</v>
      </c>
      <c r="G77" s="150">
        <v>3561</v>
      </c>
      <c r="H77" s="11"/>
      <c r="I77" s="12"/>
    </row>
    <row r="78" spans="1:13" ht="15.95" customHeight="1" x14ac:dyDescent="0.2">
      <c r="A78" s="154" t="s">
        <v>84</v>
      </c>
      <c r="B78" s="157"/>
      <c r="C78" s="155"/>
      <c r="D78" s="210">
        <f>$E$20</f>
        <v>0</v>
      </c>
      <c r="E78" s="211"/>
      <c r="F78" s="149">
        <f>$F$71</f>
        <v>0</v>
      </c>
      <c r="G78" s="150">
        <v>3561</v>
      </c>
      <c r="H78" s="11"/>
      <c r="I78" s="12"/>
    </row>
    <row r="79" spans="1:13" ht="15.95" customHeight="1" x14ac:dyDescent="0.2">
      <c r="A79" s="155" t="s">
        <v>48</v>
      </c>
      <c r="B79" s="248">
        <f>$E$40</f>
        <v>0</v>
      </c>
      <c r="C79" s="249"/>
      <c r="D79" s="229"/>
      <c r="E79" s="230"/>
      <c r="F79" s="158"/>
      <c r="G79" s="159"/>
      <c r="H79" s="11"/>
      <c r="I79" s="12"/>
    </row>
    <row r="80" spans="1:13" ht="15.95" customHeight="1" x14ac:dyDescent="0.2">
      <c r="A80" s="155" t="s">
        <v>27</v>
      </c>
      <c r="B80" s="236">
        <f>$E$57</f>
        <v>0</v>
      </c>
      <c r="C80" s="237"/>
      <c r="D80" s="246"/>
      <c r="E80" s="247"/>
      <c r="F80" s="158"/>
      <c r="G80" s="159"/>
      <c r="H80" s="11"/>
      <c r="I80" s="12"/>
      <c r="J80" s="62"/>
      <c r="M80" s="55" t="s">
        <v>3</v>
      </c>
    </row>
    <row r="81" spans="1:9" ht="15.95" customHeight="1" x14ac:dyDescent="0.2">
      <c r="A81" s="156" t="s">
        <v>50</v>
      </c>
      <c r="B81" s="155"/>
      <c r="C81" s="160"/>
      <c r="D81" s="210">
        <f>$B$79-$B$80</f>
        <v>0</v>
      </c>
      <c r="E81" s="211"/>
      <c r="F81" s="149">
        <f>$F$71</f>
        <v>0</v>
      </c>
      <c r="G81" s="150">
        <v>4152</v>
      </c>
      <c r="H81" s="11"/>
      <c r="I81" s="12"/>
    </row>
    <row r="82" spans="1:9" ht="15.95" customHeight="1" x14ac:dyDescent="0.2">
      <c r="A82" s="161" t="s">
        <v>26</v>
      </c>
      <c r="B82" s="162"/>
      <c r="C82" s="162"/>
      <c r="D82" s="210">
        <f>$E$46</f>
        <v>0</v>
      </c>
      <c r="E82" s="211"/>
      <c r="F82" s="149">
        <f t="shared" ref="F82:F88" si="9">$F$71</f>
        <v>0</v>
      </c>
      <c r="G82" s="150">
        <v>4155</v>
      </c>
      <c r="H82" s="11"/>
      <c r="I82" s="12"/>
    </row>
    <row r="83" spans="1:9" ht="15.95" customHeight="1" x14ac:dyDescent="0.2">
      <c r="A83" s="163" t="s">
        <v>79</v>
      </c>
      <c r="B83" s="164"/>
      <c r="C83" s="162"/>
      <c r="D83" s="210">
        <f>$E$50</f>
        <v>0</v>
      </c>
      <c r="E83" s="211"/>
      <c r="F83" s="149">
        <f t="shared" si="9"/>
        <v>0</v>
      </c>
      <c r="G83" s="150">
        <v>3310</v>
      </c>
      <c r="H83" s="11"/>
      <c r="I83" s="12"/>
    </row>
    <row r="84" spans="1:9" ht="15.95" customHeight="1" x14ac:dyDescent="0.2">
      <c r="A84" s="163" t="s">
        <v>80</v>
      </c>
      <c r="B84" s="164"/>
      <c r="C84" s="162"/>
      <c r="D84" s="210">
        <f>$E$51</f>
        <v>0</v>
      </c>
      <c r="E84" s="211"/>
      <c r="F84" s="149">
        <f t="shared" si="9"/>
        <v>0</v>
      </c>
      <c r="G84" s="150">
        <v>3481</v>
      </c>
      <c r="H84" s="9"/>
      <c r="I84" s="10"/>
    </row>
    <row r="85" spans="1:9" ht="15.95" customHeight="1" x14ac:dyDescent="0.2">
      <c r="A85" s="163" t="s">
        <v>81</v>
      </c>
      <c r="B85" s="164"/>
      <c r="C85" s="162"/>
      <c r="D85" s="210">
        <f>$E$52</f>
        <v>0</v>
      </c>
      <c r="E85" s="211"/>
      <c r="F85" s="149">
        <f t="shared" si="9"/>
        <v>0</v>
      </c>
      <c r="G85" s="150">
        <v>3300</v>
      </c>
      <c r="H85" s="9"/>
      <c r="I85" s="10"/>
    </row>
    <row r="86" spans="1:9" ht="15.95" customHeight="1" x14ac:dyDescent="0.2">
      <c r="A86" s="165" t="s">
        <v>82</v>
      </c>
      <c r="B86" s="166"/>
      <c r="C86" s="148"/>
      <c r="D86" s="210">
        <f>$E$53</f>
        <v>0</v>
      </c>
      <c r="E86" s="211"/>
      <c r="F86" s="149">
        <f t="shared" si="9"/>
        <v>0</v>
      </c>
      <c r="G86" s="150">
        <v>4153</v>
      </c>
      <c r="H86" s="9"/>
      <c r="I86" s="10"/>
    </row>
    <row r="87" spans="1:9" ht="15.95" customHeight="1" x14ac:dyDescent="0.2">
      <c r="A87" s="165" t="s">
        <v>96</v>
      </c>
      <c r="B87" s="166"/>
      <c r="C87" s="148"/>
      <c r="D87" s="210">
        <f>$E$54</f>
        <v>0</v>
      </c>
      <c r="E87" s="211"/>
      <c r="F87" s="149">
        <f t="shared" si="9"/>
        <v>0</v>
      </c>
      <c r="G87" s="167">
        <v>4153</v>
      </c>
      <c r="H87" s="9"/>
      <c r="I87" s="10"/>
    </row>
    <row r="88" spans="1:9" ht="15.95" customHeight="1" x14ac:dyDescent="0.25">
      <c r="A88" s="168" t="s">
        <v>97</v>
      </c>
      <c r="B88" s="166"/>
      <c r="C88" s="148"/>
      <c r="D88" s="210">
        <f>$E$55</f>
        <v>0</v>
      </c>
      <c r="E88" s="211"/>
      <c r="F88" s="149">
        <f t="shared" si="9"/>
        <v>0</v>
      </c>
      <c r="G88" s="150">
        <v>4154</v>
      </c>
      <c r="H88" s="9"/>
      <c r="I88" s="10"/>
    </row>
    <row r="89" spans="1:9" ht="15.95" customHeight="1" x14ac:dyDescent="0.2">
      <c r="A89" s="169" t="s">
        <v>131</v>
      </c>
      <c r="B89" s="170"/>
      <c r="C89" s="170"/>
      <c r="D89" s="231">
        <f>SUM($D$71:$E$88)</f>
        <v>0</v>
      </c>
      <c r="E89" s="232"/>
      <c r="F89" s="171" t="s">
        <v>3</v>
      </c>
      <c r="G89" s="171"/>
      <c r="H89" s="10"/>
      <c r="I89" s="10"/>
    </row>
    <row r="90" spans="1:9" ht="15.95" customHeight="1" x14ac:dyDescent="0.2">
      <c r="A90" s="169" t="s">
        <v>146</v>
      </c>
      <c r="B90" s="170"/>
      <c r="C90" s="170"/>
      <c r="D90" s="231">
        <v>0</v>
      </c>
      <c r="E90" s="232"/>
      <c r="F90" s="171" t="s">
        <v>3</v>
      </c>
      <c r="G90" s="171"/>
      <c r="H90" s="10"/>
      <c r="I90" s="10"/>
    </row>
    <row r="91" spans="1:9" ht="15.95" customHeight="1" x14ac:dyDescent="0.2">
      <c r="A91" s="169" t="s">
        <v>132</v>
      </c>
      <c r="B91" s="170"/>
      <c r="C91" s="170"/>
      <c r="D91" s="231">
        <f>$D$89-$D$90</f>
        <v>0</v>
      </c>
      <c r="E91" s="232"/>
      <c r="F91" s="171" t="s">
        <v>3</v>
      </c>
      <c r="G91" s="171"/>
      <c r="H91" s="4"/>
      <c r="I91" s="10"/>
    </row>
    <row r="92" spans="1:9" ht="15.95" customHeight="1" x14ac:dyDescent="0.2">
      <c r="A92" s="172" t="s">
        <v>85</v>
      </c>
      <c r="B92" s="2"/>
      <c r="C92" s="2"/>
      <c r="D92" s="2"/>
      <c r="E92" s="28"/>
      <c r="F92" s="2"/>
      <c r="G92" s="2"/>
      <c r="H92" s="4"/>
      <c r="I92" s="10"/>
    </row>
    <row r="93" spans="1:9" ht="15.95" customHeight="1" x14ac:dyDescent="0.25">
      <c r="A93" s="173" t="s">
        <v>86</v>
      </c>
      <c r="B93" s="3"/>
      <c r="C93" s="4"/>
      <c r="D93" s="4"/>
      <c r="E93" s="10"/>
      <c r="F93" s="4"/>
      <c r="G93" s="5"/>
      <c r="H93" s="4"/>
      <c r="I93" s="10"/>
    </row>
    <row r="94" spans="1:9" ht="15.95" customHeight="1" x14ac:dyDescent="0.25">
      <c r="A94" s="173" t="s">
        <v>28</v>
      </c>
      <c r="B94" s="3"/>
      <c r="C94" s="4"/>
      <c r="D94" s="4"/>
      <c r="E94" s="10" t="s">
        <v>36</v>
      </c>
      <c r="F94" s="4"/>
      <c r="G94" s="5"/>
      <c r="H94" s="4"/>
      <c r="I94" s="10"/>
    </row>
    <row r="95" spans="1:9" ht="15.95" customHeight="1" x14ac:dyDescent="0.2">
      <c r="A95" s="174" t="s">
        <v>133</v>
      </c>
      <c r="B95" s="233">
        <f>C5-D90</f>
        <v>0</v>
      </c>
      <c r="C95" s="234"/>
      <c r="D95" s="98"/>
      <c r="E95" s="98"/>
      <c r="F95" s="98"/>
      <c r="G95" s="98"/>
      <c r="H95" s="98"/>
      <c r="I95" s="98"/>
    </row>
    <row r="96" spans="1:9" ht="15.95" customHeight="1" x14ac:dyDescent="0.2">
      <c r="A96" s="175" t="s">
        <v>87</v>
      </c>
      <c r="B96" s="175"/>
      <c r="C96" s="175"/>
      <c r="D96" s="175"/>
      <c r="E96" s="175"/>
      <c r="F96"/>
      <c r="G96" s="176"/>
      <c r="H96"/>
      <c r="I96" s="98"/>
    </row>
    <row r="97" spans="1:9" ht="15.95" customHeight="1" x14ac:dyDescent="0.2">
      <c r="A97" s="177" t="s">
        <v>88</v>
      </c>
      <c r="B97" s="175"/>
      <c r="C97" s="175"/>
      <c r="D97" s="175"/>
      <c r="E97" s="175"/>
      <c r="F97"/>
      <c r="G97"/>
      <c r="H97"/>
      <c r="I97" s="98"/>
    </row>
    <row r="98" spans="1:9" ht="15.95" customHeight="1" x14ac:dyDescent="0.2">
      <c r="A98" s="177" t="s">
        <v>89</v>
      </c>
      <c r="B98" s="175"/>
      <c r="C98" s="175"/>
      <c r="D98" s="175"/>
      <c r="E98" s="175"/>
      <c r="F98"/>
      <c r="G98"/>
      <c r="H98"/>
      <c r="I98" s="98"/>
    </row>
    <row r="99" spans="1:9" ht="15.95" customHeight="1" x14ac:dyDescent="0.2">
      <c r="A99" s="228" t="s">
        <v>195</v>
      </c>
      <c r="B99" s="228"/>
      <c r="C99" s="228"/>
      <c r="D99" s="228"/>
      <c r="E99" s="228"/>
      <c r="F99"/>
      <c r="G99"/>
      <c r="H99"/>
      <c r="I99" s="98"/>
    </row>
    <row r="100" spans="1:9" ht="15.95" customHeight="1" x14ac:dyDescent="0.2">
      <c r="A100" s="228"/>
      <c r="B100" s="228"/>
      <c r="C100" s="228"/>
      <c r="D100" s="228"/>
      <c r="E100" s="228"/>
      <c r="F100"/>
      <c r="G100" s="178"/>
      <c r="H100"/>
      <c r="I100" s="98"/>
    </row>
    <row r="101" spans="1:9" ht="15.95" customHeight="1" x14ac:dyDescent="0.2">
      <c r="A101" s="228"/>
      <c r="B101" s="228"/>
      <c r="C101" s="228"/>
      <c r="D101" s="228"/>
      <c r="E101" s="228"/>
      <c r="F101"/>
      <c r="G101" s="178"/>
      <c r="H101"/>
      <c r="I101" s="98"/>
    </row>
    <row r="102" spans="1:9" ht="15.95" customHeight="1" x14ac:dyDescent="0.2">
      <c r="A102" s="155" t="s">
        <v>29</v>
      </c>
      <c r="B102" s="155"/>
      <c r="C102" s="98"/>
      <c r="D102" s="98"/>
      <c r="E102" s="98"/>
      <c r="F102" s="98"/>
      <c r="G102" s="98"/>
      <c r="H102" s="98"/>
      <c r="I102" s="98"/>
    </row>
    <row r="103" spans="1:9" ht="15.95" customHeight="1" x14ac:dyDescent="0.2">
      <c r="A103" s="98"/>
      <c r="B103" s="98"/>
      <c r="C103" s="98"/>
      <c r="D103" s="98"/>
      <c r="E103" s="98"/>
      <c r="F103" s="98"/>
      <c r="G103" s="98"/>
      <c r="H103" s="98"/>
      <c r="I103" s="98"/>
    </row>
    <row r="104" spans="1:9" ht="15.95" customHeight="1" x14ac:dyDescent="0.2">
      <c r="A104" s="155" t="s">
        <v>30</v>
      </c>
      <c r="B104" s="155"/>
      <c r="C104" s="98"/>
      <c r="D104" s="98"/>
      <c r="E104" s="98"/>
      <c r="F104" s="98"/>
      <c r="G104" s="98"/>
      <c r="H104" s="98"/>
      <c r="I104" s="98"/>
    </row>
    <row r="105" spans="1:9" ht="15.95" customHeight="1" x14ac:dyDescent="0.2">
      <c r="A105" s="155" t="s">
        <v>43</v>
      </c>
      <c r="B105" s="155"/>
      <c r="C105" s="98"/>
      <c r="D105" s="98"/>
      <c r="E105" s="98"/>
      <c r="F105" s="98"/>
      <c r="G105" s="98"/>
      <c r="H105" s="98"/>
      <c r="I105" s="98"/>
    </row>
    <row r="106" spans="1:9" ht="15.95" customHeight="1" x14ac:dyDescent="0.2">
      <c r="A106" s="155" t="s">
        <v>58</v>
      </c>
      <c r="B106" s="155"/>
      <c r="C106" s="98"/>
      <c r="D106" s="98"/>
      <c r="E106" s="98"/>
      <c r="F106" s="98"/>
      <c r="G106" s="98"/>
      <c r="H106" s="98"/>
      <c r="I106" s="98"/>
    </row>
    <row r="107" spans="1:9" ht="15.95" customHeight="1" x14ac:dyDescent="0.2">
      <c r="A107" s="155" t="s">
        <v>51</v>
      </c>
      <c r="B107" s="155"/>
      <c r="C107" s="98"/>
      <c r="D107" s="98"/>
      <c r="E107" s="98"/>
      <c r="F107" s="98"/>
      <c r="G107" s="98"/>
      <c r="H107" s="98"/>
      <c r="I107" s="98"/>
    </row>
    <row r="108" spans="1:9" ht="15.95" customHeight="1" x14ac:dyDescent="0.2">
      <c r="A108" s="155" t="s">
        <v>42</v>
      </c>
      <c r="B108" s="155"/>
      <c r="C108" s="98"/>
      <c r="D108" s="98"/>
      <c r="E108" s="98"/>
      <c r="F108" s="98"/>
      <c r="G108" s="98"/>
      <c r="H108" s="98"/>
      <c r="I108" s="98"/>
    </row>
    <row r="109" spans="1:9" ht="15.95" customHeight="1" x14ac:dyDescent="0.2">
      <c r="A109" s="155" t="s">
        <v>31</v>
      </c>
      <c r="B109" s="155"/>
      <c r="C109" s="98"/>
      <c r="D109" s="98"/>
      <c r="E109" s="98"/>
      <c r="F109" s="98"/>
      <c r="G109" s="98"/>
      <c r="H109" s="98"/>
      <c r="I109" s="98"/>
    </row>
    <row r="110" spans="1:9" ht="15.95" customHeight="1" x14ac:dyDescent="0.2">
      <c r="A110" s="155" t="s">
        <v>32</v>
      </c>
      <c r="B110" s="155"/>
      <c r="C110" s="98"/>
      <c r="D110" s="98"/>
      <c r="E110" s="98"/>
      <c r="F110" s="98"/>
      <c r="G110" s="98"/>
      <c r="H110" s="98"/>
      <c r="I110" s="98"/>
    </row>
    <row r="111" spans="1:9" ht="15.95" customHeight="1" x14ac:dyDescent="0.2">
      <c r="A111" s="155" t="s">
        <v>72</v>
      </c>
      <c r="B111" s="155"/>
      <c r="C111" s="98"/>
      <c r="D111" s="98"/>
      <c r="E111" s="98"/>
      <c r="F111" s="98"/>
      <c r="G111" s="98"/>
      <c r="H111" s="98"/>
      <c r="I111" s="98"/>
    </row>
    <row r="112" spans="1:9" ht="15.95" customHeight="1" x14ac:dyDescent="0.2">
      <c r="A112" s="155" t="s">
        <v>33</v>
      </c>
      <c r="B112" s="155"/>
      <c r="C112" s="98"/>
      <c r="D112" s="98"/>
      <c r="E112" s="98"/>
      <c r="F112" s="98"/>
      <c r="G112" s="98"/>
      <c r="H112" s="98"/>
      <c r="I112" s="98"/>
    </row>
    <row r="113" spans="1:9" ht="15.95" customHeight="1" x14ac:dyDescent="0.2">
      <c r="A113" s="155" t="s">
        <v>34</v>
      </c>
      <c r="B113" s="155"/>
      <c r="C113" s="98"/>
      <c r="D113" s="98"/>
      <c r="E113" s="98"/>
      <c r="F113" s="98"/>
      <c r="G113" s="98"/>
      <c r="H113" s="98"/>
      <c r="I113" s="98"/>
    </row>
    <row r="114" spans="1:9" ht="15.95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</row>
    <row r="115" spans="1:9" ht="15.95" customHeight="1" x14ac:dyDescent="0.2">
      <c r="A115" s="223" t="s">
        <v>155</v>
      </c>
      <c r="B115" s="223"/>
      <c r="C115" s="223"/>
      <c r="D115" s="32"/>
      <c r="E115" s="32"/>
      <c r="F115" s="32"/>
      <c r="G115" s="33" t="s">
        <v>38</v>
      </c>
      <c r="H115" s="34"/>
      <c r="I115" s="34"/>
    </row>
    <row r="116" spans="1:9" ht="15.95" customHeight="1" x14ac:dyDescent="0.2">
      <c r="A116" s="227" t="s">
        <v>154</v>
      </c>
      <c r="B116" s="227"/>
      <c r="C116" s="227"/>
      <c r="D116" s="32"/>
      <c r="E116" s="32"/>
      <c r="F116" s="32"/>
      <c r="G116" s="33"/>
      <c r="H116" s="32"/>
      <c r="I116" s="32"/>
    </row>
    <row r="117" spans="1:9" ht="32.25" customHeight="1" x14ac:dyDescent="0.2">
      <c r="A117" s="32" t="s">
        <v>155</v>
      </c>
      <c r="B117" s="32"/>
      <c r="C117" s="32"/>
      <c r="D117" s="32"/>
      <c r="E117" s="32"/>
      <c r="F117" s="32"/>
      <c r="G117" s="33" t="s">
        <v>38</v>
      </c>
      <c r="H117" s="34"/>
      <c r="I117" s="34"/>
    </row>
    <row r="118" spans="1:9" ht="46.5" customHeight="1" x14ac:dyDescent="0.2">
      <c r="A118" s="213" t="str">
        <f>'Month 1'!A118:F118</f>
        <v xml:space="preserve"> Authorised Director of Ltd Company operating LTI / Trustee or Authorised Officer of Friendly Society operating the LTI / Chief Executive of national organisation operating the LTI, authorised to sign on behalf of the national organisation.</v>
      </c>
      <c r="B118" s="213"/>
      <c r="C118" s="213"/>
      <c r="D118" s="213"/>
      <c r="E118" s="213"/>
      <c r="F118" s="213"/>
      <c r="G118" s="33"/>
      <c r="H118" s="32"/>
      <c r="I118" s="32"/>
    </row>
    <row r="119" spans="1:9" ht="9.75" customHeight="1" x14ac:dyDescent="0.2">
      <c r="A119" s="32"/>
      <c r="B119" s="35"/>
      <c r="C119" s="36"/>
      <c r="D119" s="206"/>
      <c r="E119" s="206"/>
      <c r="F119" s="34"/>
      <c r="G119" s="37"/>
      <c r="H119" s="34"/>
      <c r="I119" s="34"/>
    </row>
    <row r="120" spans="1:9" ht="15.95" customHeight="1" thickBot="1" x14ac:dyDescent="0.3">
      <c r="A120" s="214" t="s">
        <v>193</v>
      </c>
      <c r="B120" s="215"/>
      <c r="C120" s="216"/>
      <c r="D120" s="216"/>
      <c r="E120" s="216"/>
      <c r="F120" s="217"/>
      <c r="G120" s="217"/>
      <c r="H120" s="217"/>
      <c r="I120" s="218"/>
    </row>
    <row r="121" spans="1:9" ht="15.95" customHeight="1" thickBot="1" x14ac:dyDescent="0.3">
      <c r="A121" s="38" t="s">
        <v>35</v>
      </c>
      <c r="B121" s="39"/>
      <c r="C121" s="31"/>
      <c r="D121" s="31"/>
      <c r="E121" s="31"/>
      <c r="F121" s="31"/>
      <c r="G121" s="31"/>
      <c r="H121" s="219" t="s">
        <v>36</v>
      </c>
      <c r="I121" s="220"/>
    </row>
    <row r="122" spans="1:9" ht="15.95" customHeight="1" x14ac:dyDescent="0.25">
      <c r="A122" s="38"/>
      <c r="B122" s="39"/>
      <c r="C122" s="31"/>
      <c r="D122" s="31"/>
      <c r="E122" s="31"/>
      <c r="F122" s="31"/>
      <c r="G122" s="31"/>
      <c r="H122" s="40"/>
      <c r="I122" s="41"/>
    </row>
    <row r="123" spans="1:9" ht="15.95" customHeight="1" x14ac:dyDescent="0.2">
      <c r="A123" s="42" t="s">
        <v>37</v>
      </c>
      <c r="B123" s="32" t="s">
        <v>73</v>
      </c>
      <c r="C123" s="43"/>
      <c r="D123" s="32"/>
      <c r="E123" s="32"/>
      <c r="F123" s="32"/>
      <c r="G123" s="32" t="s">
        <v>38</v>
      </c>
      <c r="H123" s="32" t="s">
        <v>90</v>
      </c>
      <c r="I123" s="44"/>
    </row>
    <row r="124" spans="1:9" ht="15.95" customHeight="1" x14ac:dyDescent="0.2">
      <c r="A124" s="42"/>
      <c r="B124" s="32" t="s">
        <v>196</v>
      </c>
      <c r="C124" s="43"/>
      <c r="D124" s="32"/>
      <c r="E124" s="32"/>
      <c r="F124" s="32"/>
      <c r="G124" s="32"/>
      <c r="H124" s="32"/>
      <c r="I124" s="44"/>
    </row>
    <row r="125" spans="1:9" ht="28.5" customHeight="1" x14ac:dyDescent="0.2">
      <c r="A125" s="42" t="s">
        <v>39</v>
      </c>
      <c r="B125" s="32" t="s">
        <v>73</v>
      </c>
      <c r="C125" s="43"/>
      <c r="D125" s="32"/>
      <c r="E125" s="32"/>
      <c r="F125" s="32"/>
      <c r="G125" s="32" t="s">
        <v>40</v>
      </c>
      <c r="H125" s="32" t="s">
        <v>90</v>
      </c>
      <c r="I125" s="44"/>
    </row>
    <row r="126" spans="1:9" ht="15.95" customHeight="1" x14ac:dyDescent="0.2">
      <c r="A126" s="42"/>
      <c r="B126" s="32" t="s">
        <v>197</v>
      </c>
      <c r="C126" s="43"/>
      <c r="D126" s="32"/>
      <c r="E126" s="32"/>
      <c r="F126" s="32"/>
      <c r="G126" s="32"/>
      <c r="H126" s="32"/>
      <c r="I126" s="44"/>
    </row>
    <row r="127" spans="1:9" ht="6" customHeight="1" thickBot="1" x14ac:dyDescent="0.25">
      <c r="A127" s="45"/>
      <c r="B127" s="31"/>
      <c r="C127" s="221"/>
      <c r="D127" s="221"/>
      <c r="E127" s="221"/>
      <c r="F127" s="31"/>
      <c r="G127" s="31"/>
      <c r="H127" s="31"/>
      <c r="I127" s="46"/>
    </row>
    <row r="128" spans="1:9" ht="15.95" customHeight="1" x14ac:dyDescent="0.25">
      <c r="A128" s="224" t="s">
        <v>194</v>
      </c>
      <c r="B128" s="225"/>
      <c r="C128" s="225"/>
      <c r="D128" s="225"/>
      <c r="E128" s="225"/>
      <c r="F128" s="225"/>
      <c r="G128" s="225"/>
      <c r="H128" s="225"/>
      <c r="I128" s="226"/>
    </row>
    <row r="129" spans="1:9" ht="15.95" customHeight="1" thickBot="1" x14ac:dyDescent="0.3">
      <c r="A129" s="212" t="s">
        <v>134</v>
      </c>
      <c r="B129" s="209"/>
      <c r="C129" s="209"/>
      <c r="D129" s="47"/>
      <c r="E129" s="47"/>
      <c r="F129" s="222" t="s">
        <v>137</v>
      </c>
      <c r="G129" s="222"/>
      <c r="H129" s="222"/>
      <c r="I129" s="48"/>
    </row>
    <row r="130" spans="1:9" ht="15.95" customHeight="1" x14ac:dyDescent="0.2">
      <c r="A130" s="49"/>
      <c r="B130" s="43"/>
      <c r="C130" s="43"/>
      <c r="D130" s="43"/>
      <c r="E130" s="43"/>
      <c r="F130" s="43"/>
      <c r="G130" s="43"/>
      <c r="H130" s="43"/>
      <c r="I130" s="50"/>
    </row>
    <row r="131" spans="1:9" ht="15.95" customHeight="1" thickBot="1" x14ac:dyDescent="0.25">
      <c r="A131" s="212" t="s">
        <v>135</v>
      </c>
      <c r="B131" s="209"/>
      <c r="C131" s="209"/>
      <c r="D131" s="43"/>
      <c r="E131" s="43"/>
      <c r="F131" s="209" t="s">
        <v>38</v>
      </c>
      <c r="G131" s="209"/>
      <c r="H131" s="209"/>
      <c r="I131" s="50"/>
    </row>
    <row r="132" spans="1:9" ht="15.95" customHeight="1" x14ac:dyDescent="0.2">
      <c r="A132" s="49"/>
      <c r="B132" s="43"/>
      <c r="C132" s="43"/>
      <c r="D132" s="43"/>
      <c r="E132" s="43"/>
      <c r="F132" s="43"/>
      <c r="G132" s="43"/>
      <c r="H132" s="43"/>
      <c r="I132" s="50"/>
    </row>
    <row r="133" spans="1:9" ht="15.95" customHeight="1" thickBot="1" x14ac:dyDescent="0.25">
      <c r="A133" s="212" t="s">
        <v>136</v>
      </c>
      <c r="B133" s="209"/>
      <c r="C133" s="209"/>
      <c r="D133" s="43"/>
      <c r="E133" s="43"/>
      <c r="F133" s="209" t="s">
        <v>38</v>
      </c>
      <c r="G133" s="209"/>
      <c r="H133" s="209"/>
      <c r="I133" s="50"/>
    </row>
    <row r="134" spans="1:9" ht="15.95" customHeight="1" thickBot="1" x14ac:dyDescent="0.25">
      <c r="A134" s="51"/>
      <c r="B134" s="52"/>
      <c r="C134" s="52"/>
      <c r="D134" s="52"/>
      <c r="E134" s="52"/>
      <c r="F134" s="52"/>
      <c r="G134" s="52"/>
      <c r="H134" s="52"/>
      <c r="I134" s="53"/>
    </row>
    <row r="135" spans="1:9" ht="15.95" customHeight="1" x14ac:dyDescent="0.2">
      <c r="A135"/>
      <c r="B135"/>
      <c r="C135"/>
      <c r="D135"/>
      <c r="E135"/>
      <c r="F135"/>
      <c r="G135"/>
      <c r="H135"/>
      <c r="I135"/>
    </row>
    <row r="136" spans="1:9" ht="15.95" customHeight="1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</sheetData>
  <sheetProtection algorithmName="SHA-512" hashValue="kjY1BlQXO/J8UWWGPYsMKTTcuysEQPXt1w8AXZ0lPaU4oI/qesTH/HU5XFLX/wW87WKvZXu0/TP+xHU1R2RvLw==" saltValue="QTubmC0MUlBb6aqCx4LIjQ==" spinCount="100000" sheet="1" formatColumns="0" formatRows="0" selectLockedCells="1"/>
  <mergeCells count="60">
    <mergeCell ref="D81:E81"/>
    <mergeCell ref="B95:C95"/>
    <mergeCell ref="D91:E91"/>
    <mergeCell ref="D90:E90"/>
    <mergeCell ref="D86:E86"/>
    <mergeCell ref="D87:E87"/>
    <mergeCell ref="D88:E88"/>
    <mergeCell ref="D89:E89"/>
    <mergeCell ref="D83:E83"/>
    <mergeCell ref="D82:E82"/>
    <mergeCell ref="A63:G63"/>
    <mergeCell ref="D69:E69"/>
    <mergeCell ref="A64:I64"/>
    <mergeCell ref="A65:I65"/>
    <mergeCell ref="D71:E71"/>
    <mergeCell ref="D76:E76"/>
    <mergeCell ref="D75:E75"/>
    <mergeCell ref="D74:E74"/>
    <mergeCell ref="D72:E72"/>
    <mergeCell ref="B80:C80"/>
    <mergeCell ref="D80:E80"/>
    <mergeCell ref="D73:E73"/>
    <mergeCell ref="D77:E77"/>
    <mergeCell ref="D78:E78"/>
    <mergeCell ref="B79:C79"/>
    <mergeCell ref="D79:E79"/>
    <mergeCell ref="A1:I1"/>
    <mergeCell ref="C3:I3"/>
    <mergeCell ref="C4:D4"/>
    <mergeCell ref="C5:D5"/>
    <mergeCell ref="A2:I2"/>
    <mergeCell ref="A3:B3"/>
    <mergeCell ref="E4:F5"/>
    <mergeCell ref="G4:G5"/>
    <mergeCell ref="A4:B4"/>
    <mergeCell ref="A116:C116"/>
    <mergeCell ref="F129:H129"/>
    <mergeCell ref="A5:B5"/>
    <mergeCell ref="A7:A9"/>
    <mergeCell ref="F6:H6"/>
    <mergeCell ref="A6:D6"/>
    <mergeCell ref="C7:I7"/>
    <mergeCell ref="D8:F8"/>
    <mergeCell ref="A99:E101"/>
    <mergeCell ref="A115:C115"/>
    <mergeCell ref="A118:F118"/>
    <mergeCell ref="G8:I8"/>
    <mergeCell ref="A68:I68"/>
    <mergeCell ref="H69:I69"/>
    <mergeCell ref="D85:E85"/>
    <mergeCell ref="D84:E84"/>
    <mergeCell ref="A120:I120"/>
    <mergeCell ref="H121:I121"/>
    <mergeCell ref="A128:I128"/>
    <mergeCell ref="A129:C129"/>
    <mergeCell ref="A133:C133"/>
    <mergeCell ref="C127:E127"/>
    <mergeCell ref="F133:H133"/>
    <mergeCell ref="A131:C131"/>
    <mergeCell ref="F131:H131"/>
  </mergeCells>
  <phoneticPr fontId="16" type="noConversion"/>
  <conditionalFormatting sqref="F11:F15 I11:I15 F18 I18 F20 I20 F23:F26 I23:I26 F28:F39 I28:I39 F43:F46 I43:I46 F50:F55 I50:I55 F59 I59">
    <cfRule type="cellIs" dxfId="10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 alignWithMargins="0">
    <oddHeader>&amp;L&amp;"Calibri,Bold"&amp;12Transition Quality Assurance System (TQAS)</oddHeader>
    <oddFooter>&amp;C&amp;G&amp;R&amp;"Calibri,Bold"&amp;11
TQAS-8c-F19/LTI Monthly Claim Form/MSLETB/V1.1</oddFooter>
  </headerFooter>
  <rowBreaks count="1" manualBreakCount="1">
    <brk id="64" max="8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143"/>
  <sheetViews>
    <sheetView topLeftCell="A96" zoomScaleNormal="100" workbookViewId="0">
      <selection activeCell="J114" sqref="J114"/>
    </sheetView>
  </sheetViews>
  <sheetFormatPr defaultRowHeight="12.75" x14ac:dyDescent="0.2"/>
  <cols>
    <col min="1" max="1" width="44.28515625" style="55" customWidth="1"/>
    <col min="2" max="2" width="7.5703125" style="55" customWidth="1"/>
    <col min="3" max="3" width="12.5703125" style="55" customWidth="1"/>
    <col min="4" max="9" width="13.7109375" style="55" customWidth="1"/>
    <col min="10" max="16384" width="9.140625" style="55"/>
  </cols>
  <sheetData>
    <row r="1" spans="1:18" ht="20.100000000000001" customHeight="1" x14ac:dyDescent="0.2">
      <c r="A1" s="252" t="s">
        <v>129</v>
      </c>
      <c r="B1" s="252"/>
      <c r="C1" s="252"/>
      <c r="D1" s="252"/>
      <c r="E1" s="252"/>
      <c r="F1" s="252"/>
      <c r="G1" s="252"/>
      <c r="H1" s="252"/>
      <c r="I1" s="252"/>
      <c r="R1" s="55" t="str">
        <f>'Month 1'!R1</f>
        <v>Director of Limited Company Operating the LTI</v>
      </c>
    </row>
    <row r="2" spans="1:18" ht="20.100000000000001" customHeight="1" x14ac:dyDescent="0.35">
      <c r="A2" s="265" t="s">
        <v>130</v>
      </c>
      <c r="B2" s="265"/>
      <c r="C2" s="265"/>
      <c r="D2" s="265"/>
      <c r="E2" s="265"/>
      <c r="F2" s="265"/>
      <c r="G2" s="265"/>
      <c r="H2" s="265"/>
      <c r="I2" s="265"/>
      <c r="R2" s="55" t="str">
        <f>'Month 1'!R2</f>
        <v>Trustee/Authorised officer of Friendly Society operating the LTI</v>
      </c>
    </row>
    <row r="3" spans="1:18" ht="15.95" customHeight="1" x14ac:dyDescent="0.2">
      <c r="A3" s="235" t="s">
        <v>99</v>
      </c>
      <c r="B3" s="235"/>
      <c r="C3" s="253">
        <f>'Month 1'!C3:I3</f>
        <v>0</v>
      </c>
      <c r="D3" s="253"/>
      <c r="E3" s="253"/>
      <c r="F3" s="253"/>
      <c r="G3" s="253"/>
      <c r="H3" s="253"/>
      <c r="I3" s="253"/>
      <c r="R3" s="55" t="str">
        <f>'Month 1'!R3</f>
        <v>Chief Executive of the Limited Company operating the LTI</v>
      </c>
    </row>
    <row r="4" spans="1:18" ht="15.95" customHeight="1" x14ac:dyDescent="0.25">
      <c r="A4" s="235" t="s">
        <v>0</v>
      </c>
      <c r="B4" s="235"/>
      <c r="C4" s="254" t="str">
        <f>Data!C8</f>
        <v>July</v>
      </c>
      <c r="D4" s="255"/>
      <c r="E4" s="261" t="str">
        <f>'Month 1'!E4:F5</f>
        <v>Number of Weeks in Month - Budget Purposes</v>
      </c>
      <c r="F4" s="261"/>
      <c r="G4" s="266">
        <f>Data!B8</f>
        <v>4</v>
      </c>
      <c r="H4" s="20" t="s">
        <v>1</v>
      </c>
      <c r="I4" s="16">
        <f>'Month 1'!I4</f>
        <v>0</v>
      </c>
      <c r="R4" s="55">
        <f>'Month 1'!R4</f>
        <v>0</v>
      </c>
    </row>
    <row r="5" spans="1:18" ht="15.95" customHeight="1" x14ac:dyDescent="0.2">
      <c r="A5" s="235" t="s">
        <v>133</v>
      </c>
      <c r="B5" s="235"/>
      <c r="C5" s="259">
        <f>'Month 6'!B95</f>
        <v>0</v>
      </c>
      <c r="D5" s="260"/>
      <c r="E5" s="261"/>
      <c r="F5" s="261"/>
      <c r="G5" s="266"/>
      <c r="H5" s="20" t="s">
        <v>2</v>
      </c>
      <c r="I5" s="16">
        <f>'Month 1'!I5</f>
        <v>0</v>
      </c>
    </row>
    <row r="6" spans="1:18" ht="15.95" customHeight="1" x14ac:dyDescent="0.2">
      <c r="A6" s="235" t="s">
        <v>118</v>
      </c>
      <c r="B6" s="235"/>
      <c r="C6" s="235"/>
      <c r="D6" s="235"/>
      <c r="E6" s="21">
        <f>IF('Month 6'!E6-'Month 6'!$G$4&gt;0,'Month 6'!E6-'Month 6'!$G$4,0)</f>
        <v>26</v>
      </c>
      <c r="F6" s="235" t="s">
        <v>184</v>
      </c>
      <c r="G6" s="235"/>
      <c r="H6" s="235"/>
      <c r="I6" s="15">
        <f>'Month 1'!I6</f>
        <v>52</v>
      </c>
    </row>
    <row r="7" spans="1:18" ht="15.95" customHeight="1" x14ac:dyDescent="0.25">
      <c r="A7" s="267" t="s">
        <v>3</v>
      </c>
      <c r="B7" s="67"/>
      <c r="C7" s="256" t="s">
        <v>4</v>
      </c>
      <c r="D7" s="257"/>
      <c r="E7" s="257"/>
      <c r="F7" s="257"/>
      <c r="G7" s="257"/>
      <c r="H7" s="257"/>
      <c r="I7" s="258"/>
    </row>
    <row r="8" spans="1:18" ht="15.95" customHeight="1" x14ac:dyDescent="0.25">
      <c r="A8" s="251"/>
      <c r="B8" s="68"/>
      <c r="C8" s="69"/>
      <c r="D8" s="256" t="s">
        <v>5</v>
      </c>
      <c r="E8" s="257"/>
      <c r="F8" s="258"/>
      <c r="G8" s="256" t="s">
        <v>6</v>
      </c>
      <c r="H8" s="257"/>
      <c r="I8" s="258"/>
    </row>
    <row r="9" spans="1:18" ht="30.75" thickBot="1" x14ac:dyDescent="0.25">
      <c r="A9" s="251"/>
      <c r="B9" s="70" t="s">
        <v>74</v>
      </c>
      <c r="C9" s="71" t="s">
        <v>169</v>
      </c>
      <c r="D9" s="71" t="s">
        <v>7</v>
      </c>
      <c r="E9" s="71" t="s">
        <v>8</v>
      </c>
      <c r="F9" s="71" t="s">
        <v>9</v>
      </c>
      <c r="G9" s="71" t="s">
        <v>7</v>
      </c>
      <c r="H9" s="71" t="s">
        <v>8</v>
      </c>
      <c r="I9" s="71" t="s">
        <v>9</v>
      </c>
    </row>
    <row r="10" spans="1:18" ht="15.95" customHeight="1" x14ac:dyDescent="0.25">
      <c r="A10" s="72" t="s">
        <v>44</v>
      </c>
      <c r="B10" s="73"/>
      <c r="C10" s="74"/>
      <c r="D10" s="74"/>
      <c r="E10" s="74"/>
      <c r="F10" s="74"/>
      <c r="G10" s="74"/>
      <c r="H10" s="74"/>
      <c r="I10" s="75"/>
    </row>
    <row r="11" spans="1:18" ht="15.95" customHeight="1" x14ac:dyDescent="0.2">
      <c r="A11" s="76" t="s">
        <v>100</v>
      </c>
      <c r="B11" s="77">
        <v>4141</v>
      </c>
      <c r="C11" s="8">
        <f>'Month 1'!C11</f>
        <v>0</v>
      </c>
      <c r="D11" s="8">
        <f>IF($E$6&gt;$G$4,ROUND(C11/$I$6,2)*$G$4,ROUND(C11/$I$6,2)*$E$6)</f>
        <v>0</v>
      </c>
      <c r="E11" s="7">
        <v>0</v>
      </c>
      <c r="F11" s="8">
        <f>E11-D11</f>
        <v>0</v>
      </c>
      <c r="G11" s="8">
        <f>D11+'Month 6'!G11</f>
        <v>0</v>
      </c>
      <c r="H11" s="8">
        <f>E11+'Month 6'!H11</f>
        <v>0</v>
      </c>
      <c r="I11" s="117">
        <f>H11-G11</f>
        <v>0</v>
      </c>
    </row>
    <row r="12" spans="1:18" ht="15.95" customHeight="1" x14ac:dyDescent="0.2">
      <c r="A12" s="76" t="s">
        <v>101</v>
      </c>
      <c r="B12" s="77">
        <v>4140</v>
      </c>
      <c r="C12" s="8">
        <f>'Month 1'!C12</f>
        <v>0</v>
      </c>
      <c r="D12" s="8">
        <f>IF($E$6&gt;$G$4,ROUND(C12/$I$6,2)*$G$4,ROUND(C12/$I$6,2)*$E$6)</f>
        <v>0</v>
      </c>
      <c r="E12" s="7">
        <v>0</v>
      </c>
      <c r="F12" s="8">
        <f>E12-D12</f>
        <v>0</v>
      </c>
      <c r="G12" s="8">
        <f>D12+'Month 6'!G12</f>
        <v>0</v>
      </c>
      <c r="H12" s="8">
        <f>E12+'Month 6'!H12</f>
        <v>0</v>
      </c>
      <c r="I12" s="117">
        <f>H12-G12</f>
        <v>0</v>
      </c>
    </row>
    <row r="13" spans="1:18" ht="15.95" customHeight="1" x14ac:dyDescent="0.2">
      <c r="A13" s="76" t="s">
        <v>110</v>
      </c>
      <c r="B13" s="77">
        <v>4141</v>
      </c>
      <c r="C13" s="8">
        <f>'Month 1'!C13</f>
        <v>0</v>
      </c>
      <c r="D13" s="8">
        <f>IF($E$6&gt;$G$4,ROUND(C13/$I$6,2)*$G$4,ROUND(C13/$I$6,2)*$E$6)</f>
        <v>0</v>
      </c>
      <c r="E13" s="7">
        <v>0</v>
      </c>
      <c r="F13" s="8">
        <f>E13-D13</f>
        <v>0</v>
      </c>
      <c r="G13" s="8">
        <f>D13+'Month 6'!G13</f>
        <v>0</v>
      </c>
      <c r="H13" s="8">
        <f>E13+'Month 6'!H13</f>
        <v>0</v>
      </c>
      <c r="I13" s="117">
        <f>H13-G13</f>
        <v>0</v>
      </c>
    </row>
    <row r="14" spans="1:18" ht="15.95" customHeight="1" x14ac:dyDescent="0.2">
      <c r="A14" s="76" t="s">
        <v>111</v>
      </c>
      <c r="B14" s="77">
        <v>4140</v>
      </c>
      <c r="C14" s="8">
        <f>'Month 1'!C14</f>
        <v>0</v>
      </c>
      <c r="D14" s="8">
        <f>IF($E$6&gt;$G$4,ROUND(C14/$I$6,2)*$G$4,ROUND(C14/$I$6,2)*$E$6)</f>
        <v>0</v>
      </c>
      <c r="E14" s="7">
        <v>0</v>
      </c>
      <c r="F14" s="8">
        <f>E14-D14</f>
        <v>0</v>
      </c>
      <c r="G14" s="8">
        <f>D14+'Month 6'!G14</f>
        <v>0</v>
      </c>
      <c r="H14" s="8">
        <f>E14+'Month 6'!H14</f>
        <v>0</v>
      </c>
      <c r="I14" s="117">
        <f>H14-G14</f>
        <v>0</v>
      </c>
    </row>
    <row r="15" spans="1:18" ht="15.95" customHeight="1" x14ac:dyDescent="0.2">
      <c r="A15" s="78" t="s">
        <v>41</v>
      </c>
      <c r="B15" s="79"/>
      <c r="C15" s="104">
        <f>SUM(C11:C14)</f>
        <v>0</v>
      </c>
      <c r="D15" s="104">
        <f>SUM(D11:D14)</f>
        <v>0</v>
      </c>
      <c r="E15" s="104">
        <f>SUM(E11:E14)</f>
        <v>0</v>
      </c>
      <c r="F15" s="104">
        <f>E15-D15</f>
        <v>0</v>
      </c>
      <c r="G15" s="104">
        <f>SUM(G11:G14)</f>
        <v>0</v>
      </c>
      <c r="H15" s="104">
        <f>SUM(H11:H14)</f>
        <v>0</v>
      </c>
      <c r="I15" s="185">
        <f>H15-G15</f>
        <v>0</v>
      </c>
    </row>
    <row r="16" spans="1:18" ht="15.95" customHeight="1" thickBot="1" x14ac:dyDescent="0.25">
      <c r="A16" s="80"/>
      <c r="B16" s="81"/>
      <c r="C16" s="112"/>
      <c r="D16" s="105"/>
      <c r="E16" s="112"/>
      <c r="F16" s="105"/>
      <c r="G16" s="105"/>
      <c r="H16" s="112"/>
      <c r="I16" s="118"/>
    </row>
    <row r="17" spans="1:14" ht="15.95" customHeight="1" x14ac:dyDescent="0.25">
      <c r="A17" s="72" t="s">
        <v>45</v>
      </c>
      <c r="B17" s="82"/>
      <c r="C17" s="23"/>
      <c r="D17" s="109"/>
      <c r="E17" s="23"/>
      <c r="F17" s="109"/>
      <c r="G17" s="109"/>
      <c r="H17" s="23"/>
      <c r="I17" s="126"/>
      <c r="N17" s="63"/>
    </row>
    <row r="18" spans="1:14" ht="15.95" customHeight="1" x14ac:dyDescent="0.2">
      <c r="A18" s="78" t="s">
        <v>75</v>
      </c>
      <c r="B18" s="79">
        <v>3561</v>
      </c>
      <c r="C18" s="104">
        <f>'Month 1'!C18</f>
        <v>0</v>
      </c>
      <c r="D18" s="8">
        <f>IF($E$6&gt;$G$4,ROUND(C18/$I$6,2)*$G$4,ROUND(C18/$I$6,2)*$E$6)</f>
        <v>0</v>
      </c>
      <c r="E18" s="7">
        <v>0</v>
      </c>
      <c r="F18" s="104">
        <f>E18-D18</f>
        <v>0</v>
      </c>
      <c r="G18" s="104">
        <f>D18+'Month 6'!G18</f>
        <v>0</v>
      </c>
      <c r="H18" s="104">
        <f>E18+'Month 6'!H18</f>
        <v>0</v>
      </c>
      <c r="I18" s="185">
        <f>H18-G18</f>
        <v>0</v>
      </c>
      <c r="N18" s="63"/>
    </row>
    <row r="19" spans="1:14" ht="15.95" customHeight="1" x14ac:dyDescent="0.2">
      <c r="A19" s="83" t="s">
        <v>76</v>
      </c>
      <c r="B19" s="84"/>
      <c r="C19" s="187"/>
      <c r="D19" s="180"/>
      <c r="E19" s="187"/>
      <c r="F19" s="180"/>
      <c r="G19" s="180"/>
      <c r="H19" s="187"/>
      <c r="I19" s="199"/>
      <c r="N19" s="63"/>
    </row>
    <row r="20" spans="1:14" ht="15.95" customHeight="1" x14ac:dyDescent="0.2">
      <c r="A20" s="78" t="s">
        <v>77</v>
      </c>
      <c r="B20" s="79">
        <v>3561</v>
      </c>
      <c r="C20" s="104">
        <f>'Month 1'!C20</f>
        <v>0</v>
      </c>
      <c r="D20" s="8">
        <f>IF($E$6&gt;$G$4,ROUND(C20/$I$6,2)*$G$4,ROUND(C20/$I$6,2)*$E$6)</f>
        <v>0</v>
      </c>
      <c r="E20" s="7">
        <v>0</v>
      </c>
      <c r="F20" s="104">
        <f>E20-D20</f>
        <v>0</v>
      </c>
      <c r="G20" s="104">
        <f>D20+'Month 6'!G20</f>
        <v>0</v>
      </c>
      <c r="H20" s="104">
        <f>E20+'Month 6'!H20</f>
        <v>0</v>
      </c>
      <c r="I20" s="185">
        <f>H20-G20</f>
        <v>0</v>
      </c>
      <c r="N20" s="63"/>
    </row>
    <row r="21" spans="1:14" ht="15.95" customHeight="1" thickBot="1" x14ac:dyDescent="0.25">
      <c r="A21" s="90"/>
      <c r="B21" s="81"/>
      <c r="C21" s="23"/>
      <c r="D21" s="180"/>
      <c r="E21" s="23"/>
      <c r="F21" s="109"/>
      <c r="G21" s="109"/>
      <c r="H21" s="23"/>
      <c r="I21" s="126"/>
      <c r="N21" s="63"/>
    </row>
    <row r="22" spans="1:14" ht="15.95" customHeight="1" x14ac:dyDescent="0.25">
      <c r="A22" s="72" t="s">
        <v>47</v>
      </c>
      <c r="B22" s="86"/>
      <c r="C22" s="119"/>
      <c r="D22" s="108"/>
      <c r="E22" s="119" t="s">
        <v>3</v>
      </c>
      <c r="F22" s="106"/>
      <c r="G22" s="106"/>
      <c r="H22" s="119"/>
      <c r="I22" s="120"/>
    </row>
    <row r="23" spans="1:14" ht="30.75" x14ac:dyDescent="0.2">
      <c r="A23" s="87" t="s">
        <v>56</v>
      </c>
      <c r="B23" s="88">
        <v>4151</v>
      </c>
      <c r="C23" s="104">
        <f>'Month 1'!C23</f>
        <v>0</v>
      </c>
      <c r="D23" s="8">
        <f>IF($E$6&gt;$G$4,ROUND(C23/$I$6,2)*$G$4,ROUND(C23/$I$6,2)*$E$6)</f>
        <v>0</v>
      </c>
      <c r="E23" s="7">
        <v>0</v>
      </c>
      <c r="F23" s="104">
        <f>E23-D23</f>
        <v>0</v>
      </c>
      <c r="G23" s="104">
        <f>D23+'Month 6'!G23</f>
        <v>0</v>
      </c>
      <c r="H23" s="104">
        <f>E23+'Month 6'!H23</f>
        <v>0</v>
      </c>
      <c r="I23" s="185">
        <f>H23-G23</f>
        <v>0</v>
      </c>
    </row>
    <row r="24" spans="1:14" ht="15.95" customHeight="1" x14ac:dyDescent="0.2">
      <c r="A24" s="78" t="s">
        <v>10</v>
      </c>
      <c r="B24" s="79">
        <v>3580</v>
      </c>
      <c r="C24" s="104">
        <f>'Month 1'!C24</f>
        <v>0</v>
      </c>
      <c r="D24" s="8">
        <f>IF($E$6&gt;$G$4,ROUND(C24/$I$6,2)*$G$4,ROUND(C24/$I$6,2)*$E$6)</f>
        <v>0</v>
      </c>
      <c r="E24" s="7">
        <v>0</v>
      </c>
      <c r="F24" s="104">
        <f>E24-D24</f>
        <v>0</v>
      </c>
      <c r="G24" s="104">
        <f>D24+'Month 6'!G24</f>
        <v>0</v>
      </c>
      <c r="H24" s="104">
        <f>E24+'Month 6'!H24</f>
        <v>0</v>
      </c>
      <c r="I24" s="185">
        <f>H24-G24</f>
        <v>0</v>
      </c>
    </row>
    <row r="25" spans="1:14" ht="15.95" customHeight="1" x14ac:dyDescent="0.25">
      <c r="A25" s="89" t="s">
        <v>190</v>
      </c>
      <c r="B25" s="79"/>
      <c r="C25" s="104"/>
      <c r="D25" s="8"/>
      <c r="E25" s="7"/>
      <c r="F25" s="104"/>
      <c r="G25" s="104"/>
      <c r="H25" s="104"/>
      <c r="I25" s="185"/>
    </row>
    <row r="26" spans="1:14" ht="15.95" customHeight="1" x14ac:dyDescent="0.2">
      <c r="A26" s="78" t="s">
        <v>138</v>
      </c>
      <c r="B26" s="79">
        <v>3570</v>
      </c>
      <c r="C26" s="104">
        <f>'Month 1'!C26</f>
        <v>0</v>
      </c>
      <c r="D26" s="8">
        <f>IF($E$6&gt;$G$4,ROUND(C26/$I$6,2)*$G$4,ROUND(C26/$I$6,2)*$E$6)</f>
        <v>0</v>
      </c>
      <c r="E26" s="7">
        <v>0</v>
      </c>
      <c r="F26" s="104">
        <f>E26-D26</f>
        <v>0</v>
      </c>
      <c r="G26" s="104">
        <f>D26+'Month 6'!G26</f>
        <v>0</v>
      </c>
      <c r="H26" s="104">
        <f>E26+'Month 6'!H26</f>
        <v>0</v>
      </c>
      <c r="I26" s="185">
        <f>H26-G26</f>
        <v>0</v>
      </c>
    </row>
    <row r="27" spans="1:14" ht="15.95" customHeight="1" x14ac:dyDescent="0.25">
      <c r="A27" s="89" t="s">
        <v>48</v>
      </c>
      <c r="B27" s="79"/>
      <c r="C27" s="109"/>
      <c r="D27" s="109"/>
      <c r="E27" s="109"/>
      <c r="F27" s="109"/>
      <c r="G27" s="109"/>
      <c r="H27" s="109"/>
      <c r="I27" s="126"/>
    </row>
    <row r="28" spans="1:14" ht="15.95" customHeight="1" x14ac:dyDescent="0.2">
      <c r="A28" s="90" t="s">
        <v>102</v>
      </c>
      <c r="B28" s="77">
        <v>4152</v>
      </c>
      <c r="C28" s="8">
        <f>'Month 1'!C28</f>
        <v>0</v>
      </c>
      <c r="D28" s="8">
        <f t="shared" ref="D28:D39" si="0">IF($E$6&gt;$G$4,ROUND(C28/$I$6,2)*$G$4,ROUND(C28/$I$6,2)*$E$6)</f>
        <v>0</v>
      </c>
      <c r="E28" s="7">
        <v>0</v>
      </c>
      <c r="F28" s="8">
        <f>E28-D28</f>
        <v>0</v>
      </c>
      <c r="G28" s="8">
        <f>D28+'Month 6'!G28</f>
        <v>0</v>
      </c>
      <c r="H28" s="8">
        <f>E28+'Month 6'!H28</f>
        <v>0</v>
      </c>
      <c r="I28" s="117">
        <f>H28-G28</f>
        <v>0</v>
      </c>
    </row>
    <row r="29" spans="1:14" ht="15.95" customHeight="1" x14ac:dyDescent="0.2">
      <c r="A29" s="90" t="s">
        <v>52</v>
      </c>
      <c r="B29" s="77">
        <v>4152</v>
      </c>
      <c r="C29" s="8">
        <f>'Month 1'!C29</f>
        <v>0</v>
      </c>
      <c r="D29" s="8">
        <f t="shared" si="0"/>
        <v>0</v>
      </c>
      <c r="E29" s="7">
        <v>0</v>
      </c>
      <c r="F29" s="8">
        <f>E29-D29</f>
        <v>0</v>
      </c>
      <c r="G29" s="8">
        <f>D29+'Month 6'!G29</f>
        <v>0</v>
      </c>
      <c r="H29" s="8">
        <f>E29+'Month 6'!H29</f>
        <v>0</v>
      </c>
      <c r="I29" s="117">
        <f>H29-G29</f>
        <v>0</v>
      </c>
    </row>
    <row r="30" spans="1:14" ht="15.95" customHeight="1" x14ac:dyDescent="0.2">
      <c r="A30" s="90" t="s">
        <v>54</v>
      </c>
      <c r="B30" s="77">
        <v>4152</v>
      </c>
      <c r="C30" s="8">
        <f>'Month 1'!C30</f>
        <v>0</v>
      </c>
      <c r="D30" s="8">
        <f t="shared" si="0"/>
        <v>0</v>
      </c>
      <c r="E30" s="7">
        <v>0</v>
      </c>
      <c r="F30" s="8">
        <f t="shared" ref="F30:F39" si="1">E30-D30</f>
        <v>0</v>
      </c>
      <c r="G30" s="8">
        <f>D30+'Month 6'!G30</f>
        <v>0</v>
      </c>
      <c r="H30" s="8">
        <f>E30+'Month 6'!H30</f>
        <v>0</v>
      </c>
      <c r="I30" s="117">
        <f t="shared" ref="I30:I39" si="2">H30-G30</f>
        <v>0</v>
      </c>
    </row>
    <row r="31" spans="1:14" ht="15.95" customHeight="1" x14ac:dyDescent="0.2">
      <c r="A31" s="90" t="s">
        <v>46</v>
      </c>
      <c r="B31" s="77">
        <v>4152</v>
      </c>
      <c r="C31" s="8">
        <f>'Month 1'!C31</f>
        <v>0</v>
      </c>
      <c r="D31" s="8">
        <f t="shared" si="0"/>
        <v>0</v>
      </c>
      <c r="E31" s="7">
        <v>0</v>
      </c>
      <c r="F31" s="8">
        <f t="shared" si="1"/>
        <v>0</v>
      </c>
      <c r="G31" s="8">
        <f>D31+'Month 6'!G31</f>
        <v>0</v>
      </c>
      <c r="H31" s="8">
        <f>E31+'Month 6'!H31</f>
        <v>0</v>
      </c>
      <c r="I31" s="117">
        <f t="shared" si="2"/>
        <v>0</v>
      </c>
    </row>
    <row r="32" spans="1:14" ht="15.95" customHeight="1" x14ac:dyDescent="0.2">
      <c r="A32" s="90" t="s">
        <v>11</v>
      </c>
      <c r="B32" s="77">
        <v>4152</v>
      </c>
      <c r="C32" s="8">
        <f>'Month 1'!C32</f>
        <v>0</v>
      </c>
      <c r="D32" s="8">
        <f t="shared" si="0"/>
        <v>0</v>
      </c>
      <c r="E32" s="7">
        <v>0</v>
      </c>
      <c r="F32" s="8">
        <f t="shared" si="1"/>
        <v>0</v>
      </c>
      <c r="G32" s="8">
        <f>D32+'Month 6'!G32</f>
        <v>0</v>
      </c>
      <c r="H32" s="8">
        <f>E32+'Month 6'!H32</f>
        <v>0</v>
      </c>
      <c r="I32" s="117">
        <f t="shared" si="2"/>
        <v>0</v>
      </c>
      <c r="L32" s="55" t="s">
        <v>3</v>
      </c>
    </row>
    <row r="33" spans="1:12" ht="15.95" customHeight="1" x14ac:dyDescent="0.2">
      <c r="A33" s="90" t="s">
        <v>12</v>
      </c>
      <c r="B33" s="77">
        <v>4152</v>
      </c>
      <c r="C33" s="8">
        <f>'Month 1'!C33</f>
        <v>0</v>
      </c>
      <c r="D33" s="8">
        <f t="shared" si="0"/>
        <v>0</v>
      </c>
      <c r="E33" s="7">
        <v>0</v>
      </c>
      <c r="F33" s="8">
        <f t="shared" si="1"/>
        <v>0</v>
      </c>
      <c r="G33" s="8">
        <f>D33+'Month 6'!G33</f>
        <v>0</v>
      </c>
      <c r="H33" s="8">
        <f>E33+'Month 6'!H33</f>
        <v>0</v>
      </c>
      <c r="I33" s="117">
        <f t="shared" si="2"/>
        <v>0</v>
      </c>
    </row>
    <row r="34" spans="1:12" ht="15.95" customHeight="1" x14ac:dyDescent="0.2">
      <c r="A34" s="90" t="s">
        <v>13</v>
      </c>
      <c r="B34" s="77">
        <v>4152</v>
      </c>
      <c r="C34" s="8">
        <f>'Month 1'!C34</f>
        <v>0</v>
      </c>
      <c r="D34" s="8">
        <f t="shared" si="0"/>
        <v>0</v>
      </c>
      <c r="E34" s="7">
        <v>0</v>
      </c>
      <c r="F34" s="8">
        <f t="shared" si="1"/>
        <v>0</v>
      </c>
      <c r="G34" s="8">
        <f>D34+'Month 6'!G34</f>
        <v>0</v>
      </c>
      <c r="H34" s="8">
        <f>E34+'Month 6'!H34</f>
        <v>0</v>
      </c>
      <c r="I34" s="117">
        <f t="shared" si="2"/>
        <v>0</v>
      </c>
    </row>
    <row r="35" spans="1:12" ht="15.95" customHeight="1" x14ac:dyDescent="0.2">
      <c r="A35" s="90" t="s">
        <v>14</v>
      </c>
      <c r="B35" s="77">
        <v>4152</v>
      </c>
      <c r="C35" s="8">
        <f>'Month 1'!C35</f>
        <v>0</v>
      </c>
      <c r="D35" s="8">
        <f t="shared" si="0"/>
        <v>0</v>
      </c>
      <c r="E35" s="7">
        <v>0</v>
      </c>
      <c r="F35" s="8">
        <f t="shared" si="1"/>
        <v>0</v>
      </c>
      <c r="G35" s="8">
        <f>D35+'Month 6'!G35</f>
        <v>0</v>
      </c>
      <c r="H35" s="8">
        <f>E35+'Month 6'!H35</f>
        <v>0</v>
      </c>
      <c r="I35" s="117">
        <f t="shared" si="2"/>
        <v>0</v>
      </c>
    </row>
    <row r="36" spans="1:12" ht="15.95" customHeight="1" x14ac:dyDescent="0.2">
      <c r="A36" s="90" t="s">
        <v>15</v>
      </c>
      <c r="B36" s="77">
        <v>4152</v>
      </c>
      <c r="C36" s="8">
        <f>'Month 1'!C36</f>
        <v>0</v>
      </c>
      <c r="D36" s="8">
        <f t="shared" si="0"/>
        <v>0</v>
      </c>
      <c r="E36" s="7">
        <v>0</v>
      </c>
      <c r="F36" s="8">
        <f t="shared" si="1"/>
        <v>0</v>
      </c>
      <c r="G36" s="8">
        <f>D36+'Month 6'!G36</f>
        <v>0</v>
      </c>
      <c r="H36" s="8">
        <f>E36+'Month 6'!H36</f>
        <v>0</v>
      </c>
      <c r="I36" s="117">
        <f t="shared" si="2"/>
        <v>0</v>
      </c>
    </row>
    <row r="37" spans="1:12" ht="15.95" customHeight="1" x14ac:dyDescent="0.25">
      <c r="A37" s="90" t="s">
        <v>93</v>
      </c>
      <c r="B37" s="77">
        <v>4152</v>
      </c>
      <c r="C37" s="8">
        <f>'Month 1'!C37</f>
        <v>0</v>
      </c>
      <c r="D37" s="8">
        <f t="shared" si="0"/>
        <v>0</v>
      </c>
      <c r="E37" s="7">
        <v>0</v>
      </c>
      <c r="F37" s="8">
        <f t="shared" si="1"/>
        <v>0</v>
      </c>
      <c r="G37" s="8">
        <f>D37+'Month 6'!G37</f>
        <v>0</v>
      </c>
      <c r="H37" s="8">
        <f>E37+'Month 6'!H37</f>
        <v>0</v>
      </c>
      <c r="I37" s="117">
        <f t="shared" si="2"/>
        <v>0</v>
      </c>
    </row>
    <row r="38" spans="1:12" ht="15.95" customHeight="1" x14ac:dyDescent="0.25">
      <c r="A38" s="90" t="s">
        <v>94</v>
      </c>
      <c r="B38" s="77">
        <v>4152</v>
      </c>
      <c r="C38" s="8">
        <f>'Month 1'!C38</f>
        <v>0</v>
      </c>
      <c r="D38" s="8">
        <f t="shared" si="0"/>
        <v>0</v>
      </c>
      <c r="E38" s="7">
        <v>0</v>
      </c>
      <c r="F38" s="8">
        <f t="shared" si="1"/>
        <v>0</v>
      </c>
      <c r="G38" s="8">
        <f>D38+'Month 6'!G38</f>
        <v>0</v>
      </c>
      <c r="H38" s="8">
        <f>E38+'Month 6'!H38</f>
        <v>0</v>
      </c>
      <c r="I38" s="117">
        <f t="shared" si="2"/>
        <v>0</v>
      </c>
      <c r="K38" s="55" t="s">
        <v>3</v>
      </c>
    </row>
    <row r="39" spans="1:12" ht="15.95" customHeight="1" x14ac:dyDescent="0.2">
      <c r="A39" s="90" t="s">
        <v>16</v>
      </c>
      <c r="B39" s="77">
        <v>4152</v>
      </c>
      <c r="C39" s="8">
        <f>'Month 1'!C39</f>
        <v>0</v>
      </c>
      <c r="D39" s="8">
        <f t="shared" si="0"/>
        <v>0</v>
      </c>
      <c r="E39" s="7">
        <v>0</v>
      </c>
      <c r="F39" s="8">
        <f t="shared" si="1"/>
        <v>0</v>
      </c>
      <c r="G39" s="8">
        <f>D39+'Month 6'!G39</f>
        <v>0</v>
      </c>
      <c r="H39" s="8">
        <f>E39+'Month 6'!H39</f>
        <v>0</v>
      </c>
      <c r="I39" s="117">
        <f t="shared" si="2"/>
        <v>0</v>
      </c>
    </row>
    <row r="40" spans="1:12" ht="15.95" customHeight="1" x14ac:dyDescent="0.2">
      <c r="A40" s="78" t="s">
        <v>49</v>
      </c>
      <c r="B40" s="79">
        <v>4152</v>
      </c>
      <c r="C40" s="110">
        <f t="shared" ref="C40:I40" si="3">SUM(C28:C39)</f>
        <v>0</v>
      </c>
      <c r="D40" s="110">
        <f t="shared" si="3"/>
        <v>0</v>
      </c>
      <c r="E40" s="110">
        <f t="shared" si="3"/>
        <v>0</v>
      </c>
      <c r="F40" s="110">
        <f t="shared" si="3"/>
        <v>0</v>
      </c>
      <c r="G40" s="110">
        <f t="shared" si="3"/>
        <v>0</v>
      </c>
      <c r="H40" s="110">
        <f t="shared" si="3"/>
        <v>0</v>
      </c>
      <c r="I40" s="110">
        <f t="shared" si="3"/>
        <v>0</v>
      </c>
    </row>
    <row r="41" spans="1:12" s="60" customFormat="1" ht="15.95" customHeight="1" x14ac:dyDescent="0.2">
      <c r="A41" s="91"/>
      <c r="B41" s="92"/>
      <c r="C41" s="127"/>
      <c r="D41" s="111"/>
      <c r="E41" s="127"/>
      <c r="F41" s="111"/>
      <c r="G41" s="111"/>
      <c r="H41" s="127"/>
      <c r="I41" s="128"/>
      <c r="L41" s="60" t="s">
        <v>3</v>
      </c>
    </row>
    <row r="42" spans="1:12" ht="15.95" customHeight="1" x14ac:dyDescent="0.25">
      <c r="A42" s="89" t="s">
        <v>17</v>
      </c>
      <c r="B42" s="79"/>
      <c r="C42" s="23"/>
      <c r="D42" s="23"/>
      <c r="E42" s="23"/>
      <c r="F42" s="109"/>
      <c r="G42" s="109"/>
      <c r="H42" s="23"/>
      <c r="I42" s="126"/>
    </row>
    <row r="43" spans="1:12" ht="15.95" customHeight="1" x14ac:dyDescent="0.2">
      <c r="A43" s="76" t="s">
        <v>18</v>
      </c>
      <c r="B43" s="77">
        <v>4155</v>
      </c>
      <c r="C43" s="8">
        <f>'Month 1'!C43</f>
        <v>0</v>
      </c>
      <c r="D43" s="8">
        <f>IF($E$6&gt;$G$4,ROUND(C43/$I$6,2)*$G$4,ROUND(C43/$I$6,2)*$E$6)</f>
        <v>0</v>
      </c>
      <c r="E43" s="7">
        <v>0</v>
      </c>
      <c r="F43" s="8">
        <f>E43-D43</f>
        <v>0</v>
      </c>
      <c r="G43" s="8">
        <f>D43+'Month 6'!G43</f>
        <v>0</v>
      </c>
      <c r="H43" s="8">
        <f>E43+'Month 6'!H43</f>
        <v>0</v>
      </c>
      <c r="I43" s="117">
        <f>H43-G43</f>
        <v>0</v>
      </c>
    </row>
    <row r="44" spans="1:12" ht="15.95" customHeight="1" x14ac:dyDescent="0.2">
      <c r="A44" s="90" t="s">
        <v>19</v>
      </c>
      <c r="B44" s="77">
        <v>4155</v>
      </c>
      <c r="C44" s="8">
        <f>'Month 1'!C44</f>
        <v>0</v>
      </c>
      <c r="D44" s="8">
        <f>IF($E$6&gt;$G$4,ROUND(C44/$I$6,2)*$G$4,ROUND(C44/$I$6,2)*$E$6)</f>
        <v>0</v>
      </c>
      <c r="E44" s="7">
        <v>0</v>
      </c>
      <c r="F44" s="8">
        <f>E44-D44</f>
        <v>0</v>
      </c>
      <c r="G44" s="8">
        <f>D44+'Month 6'!G44</f>
        <v>0</v>
      </c>
      <c r="H44" s="8">
        <f>E44+'Month 6'!H44</f>
        <v>0</v>
      </c>
      <c r="I44" s="117">
        <f>H44-G44</f>
        <v>0</v>
      </c>
    </row>
    <row r="45" spans="1:12" ht="15.95" customHeight="1" x14ac:dyDescent="0.2">
      <c r="A45" s="90" t="s">
        <v>55</v>
      </c>
      <c r="B45" s="77">
        <v>4155</v>
      </c>
      <c r="C45" s="8">
        <f>'Month 1'!C45</f>
        <v>0</v>
      </c>
      <c r="D45" s="8">
        <f>IF($E$6&gt;$G$4,ROUND(C45/$I$6,2)*$G$4,ROUND(C45/$I$6,2)*$E$6)</f>
        <v>0</v>
      </c>
      <c r="E45" s="7">
        <v>0</v>
      </c>
      <c r="F45" s="8">
        <f>E45-D45</f>
        <v>0</v>
      </c>
      <c r="G45" s="8">
        <f>D45+'Month 6'!G45</f>
        <v>0</v>
      </c>
      <c r="H45" s="8">
        <f>E45+'Month 6'!H45</f>
        <v>0</v>
      </c>
      <c r="I45" s="117">
        <f>H45-G45</f>
        <v>0</v>
      </c>
    </row>
    <row r="46" spans="1:12" ht="15.95" customHeight="1" x14ac:dyDescent="0.2">
      <c r="A46" s="78" t="s">
        <v>20</v>
      </c>
      <c r="B46" s="79">
        <v>4155</v>
      </c>
      <c r="C46" s="104">
        <f>SUM(C43:C45)</f>
        <v>0</v>
      </c>
      <c r="D46" s="121">
        <f>SUM(D43:D45)</f>
        <v>0</v>
      </c>
      <c r="E46" s="121">
        <f>SUM(E43:E45)</f>
        <v>0</v>
      </c>
      <c r="F46" s="121">
        <f>E46-D46</f>
        <v>0</v>
      </c>
      <c r="G46" s="121">
        <f>SUM(G43:G45)</f>
        <v>0</v>
      </c>
      <c r="H46" s="121">
        <f>SUM(H43:H45)</f>
        <v>0</v>
      </c>
      <c r="I46" s="122">
        <f>H46-G46</f>
        <v>0</v>
      </c>
      <c r="K46" s="55" t="s">
        <v>3</v>
      </c>
    </row>
    <row r="47" spans="1:12" s="60" customFormat="1" ht="15.95" customHeight="1" x14ac:dyDescent="0.2">
      <c r="A47" s="78" t="s">
        <v>98</v>
      </c>
      <c r="B47" s="92"/>
      <c r="C47" s="180">
        <f>C46+C40+C26+C24+C23</f>
        <v>0</v>
      </c>
      <c r="D47" s="180">
        <f t="shared" ref="D47:I47" si="4">D46+D40+D26+D24+D23</f>
        <v>0</v>
      </c>
      <c r="E47" s="180">
        <f t="shared" si="4"/>
        <v>0</v>
      </c>
      <c r="F47" s="180">
        <f t="shared" si="4"/>
        <v>0</v>
      </c>
      <c r="G47" s="180">
        <f t="shared" si="4"/>
        <v>0</v>
      </c>
      <c r="H47" s="180">
        <f t="shared" si="4"/>
        <v>0</v>
      </c>
      <c r="I47" s="180">
        <f t="shared" si="4"/>
        <v>0</v>
      </c>
    </row>
    <row r="48" spans="1:12" ht="15.95" customHeight="1" thickBot="1" x14ac:dyDescent="0.25">
      <c r="A48" s="93"/>
      <c r="B48" s="81"/>
      <c r="C48" s="112"/>
      <c r="D48" s="112"/>
      <c r="E48" s="112"/>
      <c r="F48" s="112"/>
      <c r="G48" s="112"/>
      <c r="H48" s="112"/>
      <c r="I48" s="129"/>
    </row>
    <row r="49" spans="1:9" ht="15.95" customHeight="1" x14ac:dyDescent="0.25">
      <c r="A49" s="89" t="s">
        <v>78</v>
      </c>
      <c r="B49" s="77"/>
      <c r="C49" s="23"/>
      <c r="D49" s="23"/>
      <c r="E49" s="23"/>
      <c r="F49" s="23"/>
      <c r="G49" s="23"/>
      <c r="H49" s="23"/>
      <c r="I49" s="190"/>
    </row>
    <row r="50" spans="1:9" ht="15.95" customHeight="1" x14ac:dyDescent="0.2">
      <c r="A50" s="90" t="s">
        <v>79</v>
      </c>
      <c r="B50" s="77">
        <v>3310</v>
      </c>
      <c r="C50" s="8">
        <f>'Month 1'!C50</f>
        <v>0</v>
      </c>
      <c r="D50" s="8">
        <f t="shared" ref="D50:D55" si="5">IF($E$6&gt;$G$4,ROUND(C50/$I$6,2)*$G$4,ROUND(C50/$I$6,2)*$E$6)</f>
        <v>0</v>
      </c>
      <c r="E50" s="7">
        <v>0</v>
      </c>
      <c r="F50" s="8">
        <f t="shared" ref="F50:F55" si="6">E50-D50</f>
        <v>0</v>
      </c>
      <c r="G50" s="8">
        <f>D50+'Month 6'!G50</f>
        <v>0</v>
      </c>
      <c r="H50" s="8">
        <f>E50+'Month 6'!H50</f>
        <v>0</v>
      </c>
      <c r="I50" s="117">
        <f t="shared" ref="I50:I55" si="7">H50-G50</f>
        <v>0</v>
      </c>
    </row>
    <row r="51" spans="1:9" ht="15.95" customHeight="1" x14ac:dyDescent="0.2">
      <c r="A51" s="90" t="s">
        <v>80</v>
      </c>
      <c r="B51" s="77">
        <v>3481</v>
      </c>
      <c r="C51" s="8">
        <f>'Month 1'!C51</f>
        <v>0</v>
      </c>
      <c r="D51" s="8">
        <f t="shared" si="5"/>
        <v>0</v>
      </c>
      <c r="E51" s="7">
        <v>0</v>
      </c>
      <c r="F51" s="8">
        <f t="shared" si="6"/>
        <v>0</v>
      </c>
      <c r="G51" s="8">
        <f>D51+'Month 6'!G51</f>
        <v>0</v>
      </c>
      <c r="H51" s="8">
        <f>E51+'Month 6'!H51</f>
        <v>0</v>
      </c>
      <c r="I51" s="117">
        <f t="shared" si="7"/>
        <v>0</v>
      </c>
    </row>
    <row r="52" spans="1:9" ht="15.95" customHeight="1" x14ac:dyDescent="0.2">
      <c r="A52" s="90" t="s">
        <v>81</v>
      </c>
      <c r="B52" s="77">
        <v>3300</v>
      </c>
      <c r="C52" s="8">
        <f>'Month 1'!C52</f>
        <v>0</v>
      </c>
      <c r="D52" s="8">
        <f t="shared" si="5"/>
        <v>0</v>
      </c>
      <c r="E52" s="7">
        <v>0</v>
      </c>
      <c r="F52" s="8">
        <f t="shared" si="6"/>
        <v>0</v>
      </c>
      <c r="G52" s="8">
        <f>D52+'Month 6'!G52</f>
        <v>0</v>
      </c>
      <c r="H52" s="8">
        <f>E52+'Month 6'!H52</f>
        <v>0</v>
      </c>
      <c r="I52" s="117">
        <f t="shared" si="7"/>
        <v>0</v>
      </c>
    </row>
    <row r="53" spans="1:9" ht="15.95" customHeight="1" x14ac:dyDescent="0.2">
      <c r="A53" s="90" t="s">
        <v>82</v>
      </c>
      <c r="B53" s="77">
        <v>4153</v>
      </c>
      <c r="C53" s="8">
        <f>'Month 1'!C53</f>
        <v>0</v>
      </c>
      <c r="D53" s="8">
        <f t="shared" si="5"/>
        <v>0</v>
      </c>
      <c r="E53" s="7">
        <v>0</v>
      </c>
      <c r="F53" s="8">
        <f t="shared" si="6"/>
        <v>0</v>
      </c>
      <c r="G53" s="8">
        <f>D53+'Month 6'!G53</f>
        <v>0</v>
      </c>
      <c r="H53" s="8">
        <f>E53+'Month 6'!H53</f>
        <v>0</v>
      </c>
      <c r="I53" s="117">
        <f t="shared" si="7"/>
        <v>0</v>
      </c>
    </row>
    <row r="54" spans="1:9" ht="15.95" customHeight="1" x14ac:dyDescent="0.2">
      <c r="A54" s="90" t="s">
        <v>95</v>
      </c>
      <c r="B54" s="77">
        <v>4153</v>
      </c>
      <c r="C54" s="8">
        <f>'Month 1'!C54</f>
        <v>0</v>
      </c>
      <c r="D54" s="8">
        <f t="shared" si="5"/>
        <v>0</v>
      </c>
      <c r="E54" s="7">
        <v>0</v>
      </c>
      <c r="F54" s="8">
        <f t="shared" si="6"/>
        <v>0</v>
      </c>
      <c r="G54" s="8">
        <f>D54+'Month 6'!G54</f>
        <v>0</v>
      </c>
      <c r="H54" s="8">
        <f>E54+'Month 6'!H54</f>
        <v>0</v>
      </c>
      <c r="I54" s="117">
        <f t="shared" si="7"/>
        <v>0</v>
      </c>
    </row>
    <row r="55" spans="1:9" ht="15.95" customHeight="1" x14ac:dyDescent="0.2">
      <c r="A55" s="90" t="s">
        <v>114</v>
      </c>
      <c r="B55" s="77">
        <v>4154</v>
      </c>
      <c r="C55" s="8">
        <f>'Month 1'!C55</f>
        <v>0</v>
      </c>
      <c r="D55" s="8">
        <f t="shared" si="5"/>
        <v>0</v>
      </c>
      <c r="E55" s="7">
        <v>0</v>
      </c>
      <c r="F55" s="8">
        <f t="shared" si="6"/>
        <v>0</v>
      </c>
      <c r="G55" s="8">
        <f>D55+'Month 6'!G55</f>
        <v>0</v>
      </c>
      <c r="H55" s="8">
        <f>E55+'Month 6'!H55</f>
        <v>0</v>
      </c>
      <c r="I55" s="117">
        <f t="shared" si="7"/>
        <v>0</v>
      </c>
    </row>
    <row r="56" spans="1:9" ht="15.95" customHeight="1" thickBot="1" x14ac:dyDescent="0.25">
      <c r="A56" s="182" t="s">
        <v>108</v>
      </c>
      <c r="B56" s="95"/>
      <c r="C56" s="104">
        <f>SUM(C50:C55)</f>
        <v>0</v>
      </c>
      <c r="D56" s="104">
        <f t="shared" ref="D56:I56" si="8">SUM(D50:D55)</f>
        <v>0</v>
      </c>
      <c r="E56" s="104">
        <f t="shared" si="8"/>
        <v>0</v>
      </c>
      <c r="F56" s="104">
        <f t="shared" si="8"/>
        <v>0</v>
      </c>
      <c r="G56" s="104">
        <f t="shared" si="8"/>
        <v>0</v>
      </c>
      <c r="H56" s="104">
        <f t="shared" si="8"/>
        <v>0</v>
      </c>
      <c r="I56" s="104">
        <f t="shared" si="8"/>
        <v>0</v>
      </c>
    </row>
    <row r="57" spans="1:9" ht="15.95" customHeight="1" x14ac:dyDescent="0.2">
      <c r="A57" s="96" t="s">
        <v>21</v>
      </c>
      <c r="B57" s="97"/>
      <c r="C57" s="183">
        <f>'Month 1'!C57</f>
        <v>0</v>
      </c>
      <c r="D57" s="113">
        <f>IF($E$6&gt;$G$4,(C57/$I$6)*$G$4,(C57/$I$6*$E$6))</f>
        <v>0</v>
      </c>
      <c r="E57" s="7">
        <v>0</v>
      </c>
      <c r="F57" s="183">
        <f>E57-D57</f>
        <v>0</v>
      </c>
      <c r="G57" s="183">
        <f>D57+'Month 6'!G57</f>
        <v>0</v>
      </c>
      <c r="H57" s="183">
        <f>E57+'Month 6'!H57</f>
        <v>0</v>
      </c>
      <c r="I57" s="191">
        <f>H57-G57</f>
        <v>0</v>
      </c>
    </row>
    <row r="58" spans="1:9" ht="15.95" customHeight="1" x14ac:dyDescent="0.2">
      <c r="A58" s="90"/>
      <c r="B58" s="98"/>
      <c r="C58" s="23"/>
      <c r="D58" s="109"/>
      <c r="E58" s="23"/>
      <c r="F58" s="109"/>
      <c r="G58" s="109"/>
      <c r="H58" s="23"/>
      <c r="I58" s="126"/>
    </row>
    <row r="59" spans="1:9" ht="15.95" customHeight="1" x14ac:dyDescent="0.2">
      <c r="A59" s="99" t="s">
        <v>22</v>
      </c>
      <c r="B59" s="100"/>
      <c r="C59" s="184">
        <f>'Month 1'!C59</f>
        <v>0</v>
      </c>
      <c r="D59" s="184">
        <f>(D15+D18+D20+D47+D56)-D57</f>
        <v>0</v>
      </c>
      <c r="E59" s="184">
        <f>(E15+E18+E20+E47+E56)-E57</f>
        <v>0</v>
      </c>
      <c r="F59" s="184">
        <f>E59-D59</f>
        <v>0</v>
      </c>
      <c r="G59" s="184">
        <f>D59+'Month 6'!G59</f>
        <v>0</v>
      </c>
      <c r="H59" s="184">
        <f>E59+'Month 6'!H59</f>
        <v>0</v>
      </c>
      <c r="I59" s="192">
        <f>H59-G59</f>
        <v>0</v>
      </c>
    </row>
    <row r="60" spans="1:9" ht="15.95" customHeight="1" thickBot="1" x14ac:dyDescent="0.25">
      <c r="A60" s="101"/>
      <c r="B60" s="102"/>
      <c r="C60" s="115"/>
      <c r="D60" s="115"/>
      <c r="E60" s="115"/>
      <c r="F60" s="115"/>
      <c r="G60" s="115"/>
      <c r="H60" s="115"/>
      <c r="I60" s="133"/>
    </row>
    <row r="61" spans="1:9" ht="15.95" customHeight="1" x14ac:dyDescent="0.2">
      <c r="A61" s="100"/>
      <c r="B61" s="100"/>
      <c r="C61" s="116"/>
      <c r="D61" s="116"/>
      <c r="E61" s="116"/>
      <c r="F61" s="116"/>
      <c r="G61" s="116"/>
      <c r="H61" s="116"/>
      <c r="I61" s="116"/>
    </row>
    <row r="62" spans="1:9" ht="15.95" customHeight="1" x14ac:dyDescent="0.2">
      <c r="A62" s="103" t="s">
        <v>192</v>
      </c>
      <c r="B62" s="103"/>
      <c r="C62" s="116"/>
      <c r="D62" s="116"/>
      <c r="E62" s="116"/>
      <c r="F62" s="116"/>
      <c r="G62" s="116"/>
      <c r="H62" s="116"/>
      <c r="I62" s="116"/>
    </row>
    <row r="63" spans="1:9" ht="15.95" customHeight="1" x14ac:dyDescent="0.2">
      <c r="A63" s="238" t="s">
        <v>71</v>
      </c>
      <c r="B63" s="238"/>
      <c r="C63" s="238"/>
      <c r="D63" s="238"/>
      <c r="E63" s="238"/>
      <c r="F63" s="238"/>
      <c r="G63" s="238"/>
      <c r="H63" s="136"/>
      <c r="I63" s="136"/>
    </row>
    <row r="64" spans="1:9" ht="15.95" customHeight="1" x14ac:dyDescent="0.2">
      <c r="A64" s="238" t="s">
        <v>104</v>
      </c>
      <c r="B64" s="238"/>
      <c r="C64" s="238"/>
      <c r="D64" s="238"/>
      <c r="E64" s="238"/>
      <c r="F64" s="238"/>
      <c r="G64" s="238"/>
      <c r="H64" s="238"/>
      <c r="I64" s="238"/>
    </row>
    <row r="65" spans="1:13" ht="15.95" customHeight="1" x14ac:dyDescent="0.2">
      <c r="A65" s="238" t="s">
        <v>105</v>
      </c>
      <c r="B65" s="238"/>
      <c r="C65" s="238"/>
      <c r="D65" s="238"/>
      <c r="E65" s="238"/>
      <c r="F65" s="238"/>
      <c r="G65" s="238"/>
      <c r="H65" s="238"/>
      <c r="I65" s="238"/>
    </row>
    <row r="66" spans="1:13" ht="15.95" customHeight="1" x14ac:dyDescent="0.2">
      <c r="A66" s="137"/>
      <c r="B66" s="137"/>
      <c r="C66" s="137"/>
      <c r="D66" s="137"/>
      <c r="E66" s="137"/>
      <c r="F66" s="137"/>
      <c r="G66" s="137"/>
      <c r="H66" s="136"/>
      <c r="I66" s="136"/>
    </row>
    <row r="67" spans="1:13" ht="15.95" customHeight="1" x14ac:dyDescent="0.2">
      <c r="A67" s="138" t="s">
        <v>57</v>
      </c>
      <c r="B67" s="138"/>
      <c r="C67" s="137"/>
      <c r="D67" s="137"/>
      <c r="E67" s="137"/>
      <c r="F67" s="137"/>
      <c r="G67" s="137"/>
      <c r="H67" s="136"/>
      <c r="I67" s="136"/>
    </row>
    <row r="68" spans="1:13" ht="15.95" customHeight="1" x14ac:dyDescent="0.25">
      <c r="A68" s="240" t="s">
        <v>23</v>
      </c>
      <c r="B68" s="241"/>
      <c r="C68" s="242"/>
      <c r="D68" s="242"/>
      <c r="E68" s="242"/>
      <c r="F68" s="242"/>
      <c r="G68" s="242"/>
      <c r="H68" s="242"/>
      <c r="I68" s="243"/>
    </row>
    <row r="69" spans="1:13" ht="15.95" customHeight="1" x14ac:dyDescent="0.25">
      <c r="A69" s="139"/>
      <c r="B69" s="140"/>
      <c r="C69" s="141"/>
      <c r="D69" s="239" t="str">
        <f>C4</f>
        <v>July</v>
      </c>
      <c r="E69" s="239"/>
      <c r="F69" s="141"/>
      <c r="G69" s="141"/>
      <c r="H69" s="244" t="s">
        <v>85</v>
      </c>
      <c r="I69" s="245"/>
    </row>
    <row r="70" spans="1:13" ht="42.75" customHeight="1" x14ac:dyDescent="0.25">
      <c r="A70" s="193"/>
      <c r="B70" s="143"/>
      <c r="C70" s="143"/>
      <c r="D70" s="143"/>
      <c r="E70" s="144" t="s">
        <v>24</v>
      </c>
      <c r="F70" s="145" t="s">
        <v>1</v>
      </c>
      <c r="G70" s="145" t="s">
        <v>25</v>
      </c>
      <c r="H70" s="146" t="s">
        <v>91</v>
      </c>
      <c r="I70" s="146" t="s">
        <v>92</v>
      </c>
    </row>
    <row r="71" spans="1:13" ht="15.95" customHeight="1" x14ac:dyDescent="0.2">
      <c r="A71" s="147" t="s">
        <v>109</v>
      </c>
      <c r="B71" s="148"/>
      <c r="C71" s="148"/>
      <c r="D71" s="210">
        <f>$E$11+$E$13</f>
        <v>0</v>
      </c>
      <c r="E71" s="211"/>
      <c r="F71" s="149">
        <f>I4</f>
        <v>0</v>
      </c>
      <c r="G71" s="150">
        <v>4141</v>
      </c>
      <c r="H71" s="9"/>
      <c r="I71" s="10"/>
    </row>
    <row r="72" spans="1:13" ht="15.95" customHeight="1" x14ac:dyDescent="0.2">
      <c r="A72" s="147" t="s">
        <v>112</v>
      </c>
      <c r="B72" s="148"/>
      <c r="C72" s="148"/>
      <c r="D72" s="210">
        <f>$E$12+$E$14</f>
        <v>0</v>
      </c>
      <c r="E72" s="211"/>
      <c r="F72" s="149">
        <f>I4</f>
        <v>0</v>
      </c>
      <c r="G72" s="150">
        <v>4140</v>
      </c>
      <c r="H72" s="11"/>
      <c r="I72" s="12"/>
    </row>
    <row r="73" spans="1:13" ht="15.95" customHeight="1" x14ac:dyDescent="0.2">
      <c r="A73" s="142" t="s">
        <v>47</v>
      </c>
      <c r="B73" s="151"/>
      <c r="C73" s="152"/>
      <c r="D73" s="210"/>
      <c r="E73" s="211"/>
      <c r="F73" s="153"/>
      <c r="G73" s="150"/>
      <c r="H73" s="11"/>
      <c r="I73" s="12"/>
    </row>
    <row r="74" spans="1:13" ht="15.95" customHeight="1" x14ac:dyDescent="0.2">
      <c r="A74" s="154" t="s">
        <v>53</v>
      </c>
      <c r="B74" s="157"/>
      <c r="C74" s="155"/>
      <c r="D74" s="210">
        <f>$E$23</f>
        <v>0</v>
      </c>
      <c r="E74" s="211"/>
      <c r="F74" s="149">
        <f>$F$71</f>
        <v>0</v>
      </c>
      <c r="G74" s="150">
        <v>4151</v>
      </c>
      <c r="H74" s="11"/>
      <c r="I74" s="12"/>
      <c r="J74" s="61"/>
    </row>
    <row r="75" spans="1:13" ht="15.95" customHeight="1" x14ac:dyDescent="0.2">
      <c r="A75" s="156" t="s">
        <v>10</v>
      </c>
      <c r="B75" s="155"/>
      <c r="C75" s="155"/>
      <c r="D75" s="210">
        <f>$E$24</f>
        <v>0</v>
      </c>
      <c r="E75" s="211"/>
      <c r="F75" s="149">
        <f>$F$71</f>
        <v>0</v>
      </c>
      <c r="G75" s="150">
        <v>3580</v>
      </c>
      <c r="H75" s="11"/>
      <c r="I75" s="12"/>
      <c r="K75" s="55" t="s">
        <v>3</v>
      </c>
    </row>
    <row r="76" spans="1:13" ht="15.95" customHeight="1" x14ac:dyDescent="0.2">
      <c r="A76" s="154" t="s">
        <v>138</v>
      </c>
      <c r="B76" s="157"/>
      <c r="C76" s="155"/>
      <c r="D76" s="210">
        <f>$E$26</f>
        <v>0</v>
      </c>
      <c r="E76" s="211"/>
      <c r="F76" s="149">
        <f>$F$71</f>
        <v>0</v>
      </c>
      <c r="G76" s="150">
        <v>3570</v>
      </c>
      <c r="H76" s="11"/>
      <c r="I76" s="12"/>
    </row>
    <row r="77" spans="1:13" ht="15.95" customHeight="1" x14ac:dyDescent="0.2">
      <c r="A77" s="154" t="s">
        <v>83</v>
      </c>
      <c r="B77" s="157"/>
      <c r="C77" s="155"/>
      <c r="D77" s="210">
        <f>$E$18</f>
        <v>0</v>
      </c>
      <c r="E77" s="211"/>
      <c r="F77" s="149">
        <f>$F$71</f>
        <v>0</v>
      </c>
      <c r="G77" s="150">
        <v>3561</v>
      </c>
      <c r="H77" s="11"/>
      <c r="I77" s="12"/>
    </row>
    <row r="78" spans="1:13" ht="15.95" customHeight="1" x14ac:dyDescent="0.2">
      <c r="A78" s="154" t="s">
        <v>84</v>
      </c>
      <c r="B78" s="157"/>
      <c r="C78" s="155"/>
      <c r="D78" s="210">
        <f>$E$20</f>
        <v>0</v>
      </c>
      <c r="E78" s="211"/>
      <c r="F78" s="149">
        <f>$F$71</f>
        <v>0</v>
      </c>
      <c r="G78" s="150">
        <v>3561</v>
      </c>
      <c r="H78" s="11"/>
      <c r="I78" s="12"/>
    </row>
    <row r="79" spans="1:13" ht="15.95" customHeight="1" x14ac:dyDescent="0.2">
      <c r="A79" s="155" t="s">
        <v>48</v>
      </c>
      <c r="B79" s="248">
        <f>$E$40</f>
        <v>0</v>
      </c>
      <c r="C79" s="249"/>
      <c r="D79" s="229"/>
      <c r="E79" s="230"/>
      <c r="F79" s="158"/>
      <c r="G79" s="159"/>
      <c r="H79" s="11"/>
      <c r="I79" s="12"/>
    </row>
    <row r="80" spans="1:13" ht="15.95" customHeight="1" x14ac:dyDescent="0.2">
      <c r="A80" s="155" t="s">
        <v>27</v>
      </c>
      <c r="B80" s="236">
        <f>$E$57</f>
        <v>0</v>
      </c>
      <c r="C80" s="237"/>
      <c r="D80" s="246"/>
      <c r="E80" s="247"/>
      <c r="F80" s="158"/>
      <c r="G80" s="159"/>
      <c r="H80" s="11"/>
      <c r="I80" s="12"/>
      <c r="J80" s="62"/>
      <c r="M80" s="55" t="s">
        <v>3</v>
      </c>
    </row>
    <row r="81" spans="1:9" ht="15.95" customHeight="1" x14ac:dyDescent="0.2">
      <c r="A81" s="156" t="s">
        <v>50</v>
      </c>
      <c r="B81" s="155"/>
      <c r="C81" s="160"/>
      <c r="D81" s="210">
        <f>$B$79-$B$80</f>
        <v>0</v>
      </c>
      <c r="E81" s="211"/>
      <c r="F81" s="149">
        <f>$F$71</f>
        <v>0</v>
      </c>
      <c r="G81" s="150">
        <v>4152</v>
      </c>
      <c r="H81" s="11"/>
      <c r="I81" s="12"/>
    </row>
    <row r="82" spans="1:9" ht="15.95" customHeight="1" x14ac:dyDescent="0.2">
      <c r="A82" s="161" t="s">
        <v>26</v>
      </c>
      <c r="B82" s="162"/>
      <c r="C82" s="162"/>
      <c r="D82" s="210">
        <f>$E$46</f>
        <v>0</v>
      </c>
      <c r="E82" s="211"/>
      <c r="F82" s="149">
        <f t="shared" ref="F82:F88" si="9">$F$71</f>
        <v>0</v>
      </c>
      <c r="G82" s="150">
        <v>4155</v>
      </c>
      <c r="H82" s="11"/>
      <c r="I82" s="12"/>
    </row>
    <row r="83" spans="1:9" ht="15.95" customHeight="1" x14ac:dyDescent="0.2">
      <c r="A83" s="163" t="s">
        <v>79</v>
      </c>
      <c r="B83" s="164"/>
      <c r="C83" s="162"/>
      <c r="D83" s="210">
        <f>$E$50</f>
        <v>0</v>
      </c>
      <c r="E83" s="211"/>
      <c r="F83" s="149">
        <f t="shared" si="9"/>
        <v>0</v>
      </c>
      <c r="G83" s="150">
        <v>3310</v>
      </c>
      <c r="H83" s="11"/>
      <c r="I83" s="12"/>
    </row>
    <row r="84" spans="1:9" ht="15.95" customHeight="1" x14ac:dyDescent="0.2">
      <c r="A84" s="163" t="s">
        <v>80</v>
      </c>
      <c r="B84" s="164"/>
      <c r="C84" s="162"/>
      <c r="D84" s="210">
        <f>$E$51</f>
        <v>0</v>
      </c>
      <c r="E84" s="211"/>
      <c r="F84" s="149">
        <f t="shared" si="9"/>
        <v>0</v>
      </c>
      <c r="G84" s="150">
        <v>3481</v>
      </c>
      <c r="H84" s="9"/>
      <c r="I84" s="10"/>
    </row>
    <row r="85" spans="1:9" ht="15.95" customHeight="1" x14ac:dyDescent="0.2">
      <c r="A85" s="163" t="s">
        <v>81</v>
      </c>
      <c r="B85" s="164"/>
      <c r="C85" s="162"/>
      <c r="D85" s="210">
        <f>$E$52</f>
        <v>0</v>
      </c>
      <c r="E85" s="211"/>
      <c r="F85" s="149">
        <f t="shared" si="9"/>
        <v>0</v>
      </c>
      <c r="G85" s="150">
        <v>3300</v>
      </c>
      <c r="H85" s="9"/>
      <c r="I85" s="10"/>
    </row>
    <row r="86" spans="1:9" ht="15.95" customHeight="1" x14ac:dyDescent="0.2">
      <c r="A86" s="165" t="s">
        <v>82</v>
      </c>
      <c r="B86" s="166"/>
      <c r="C86" s="148"/>
      <c r="D86" s="210">
        <f>$E$53</f>
        <v>0</v>
      </c>
      <c r="E86" s="211"/>
      <c r="F86" s="149">
        <f t="shared" si="9"/>
        <v>0</v>
      </c>
      <c r="G86" s="150">
        <v>4153</v>
      </c>
      <c r="H86" s="9"/>
      <c r="I86" s="10"/>
    </row>
    <row r="87" spans="1:9" ht="15.95" customHeight="1" x14ac:dyDescent="0.2">
      <c r="A87" s="165" t="s">
        <v>96</v>
      </c>
      <c r="B87" s="166"/>
      <c r="C87" s="148"/>
      <c r="D87" s="210">
        <f>$E$54</f>
        <v>0</v>
      </c>
      <c r="E87" s="211"/>
      <c r="F87" s="149">
        <f t="shared" si="9"/>
        <v>0</v>
      </c>
      <c r="G87" s="167">
        <v>4153</v>
      </c>
      <c r="H87" s="9"/>
      <c r="I87" s="10"/>
    </row>
    <row r="88" spans="1:9" ht="15.95" customHeight="1" x14ac:dyDescent="0.25">
      <c r="A88" s="168" t="s">
        <v>97</v>
      </c>
      <c r="B88" s="166"/>
      <c r="C88" s="148"/>
      <c r="D88" s="210">
        <f>$E$55</f>
        <v>0</v>
      </c>
      <c r="E88" s="211"/>
      <c r="F88" s="149">
        <f t="shared" si="9"/>
        <v>0</v>
      </c>
      <c r="G88" s="150">
        <v>4154</v>
      </c>
      <c r="H88" s="9"/>
      <c r="I88" s="10"/>
    </row>
    <row r="89" spans="1:9" ht="15.95" customHeight="1" x14ac:dyDescent="0.2">
      <c r="A89" s="169" t="s">
        <v>131</v>
      </c>
      <c r="B89" s="170"/>
      <c r="C89" s="170"/>
      <c r="D89" s="231">
        <f>SUM($D$71:$D$88)</f>
        <v>0</v>
      </c>
      <c r="E89" s="232"/>
      <c r="F89" s="171" t="s">
        <v>3</v>
      </c>
      <c r="G89" s="171"/>
      <c r="H89" s="10"/>
      <c r="I89" s="10"/>
    </row>
    <row r="90" spans="1:9" ht="15.95" customHeight="1" x14ac:dyDescent="0.2">
      <c r="A90" s="169" t="s">
        <v>146</v>
      </c>
      <c r="B90" s="170"/>
      <c r="C90" s="170"/>
      <c r="D90" s="231">
        <v>0</v>
      </c>
      <c r="E90" s="232"/>
      <c r="F90" s="171" t="s">
        <v>3</v>
      </c>
      <c r="G90" s="171"/>
      <c r="H90" s="10"/>
      <c r="I90" s="10"/>
    </row>
    <row r="91" spans="1:9" ht="15.95" customHeight="1" x14ac:dyDescent="0.2">
      <c r="A91" s="169" t="s">
        <v>132</v>
      </c>
      <c r="B91" s="170"/>
      <c r="C91" s="170"/>
      <c r="D91" s="231">
        <f>$D$89-$D$90</f>
        <v>0</v>
      </c>
      <c r="E91" s="232"/>
      <c r="F91" s="171" t="s">
        <v>3</v>
      </c>
      <c r="G91" s="171"/>
      <c r="H91" s="4"/>
      <c r="I91" s="10"/>
    </row>
    <row r="92" spans="1:9" ht="15.95" customHeight="1" x14ac:dyDescent="0.2">
      <c r="A92" s="172" t="s">
        <v>85</v>
      </c>
      <c r="B92" s="2"/>
      <c r="C92" s="2"/>
      <c r="D92" s="2"/>
      <c r="E92" s="28"/>
      <c r="F92" s="2"/>
      <c r="G92" s="2"/>
      <c r="H92" s="4"/>
      <c r="I92" s="10"/>
    </row>
    <row r="93" spans="1:9" ht="15.95" customHeight="1" x14ac:dyDescent="0.25">
      <c r="A93" s="173" t="s">
        <v>86</v>
      </c>
      <c r="B93" s="3"/>
      <c r="C93" s="4"/>
      <c r="D93" s="4"/>
      <c r="E93" s="10"/>
      <c r="F93" s="4"/>
      <c r="G93" s="5"/>
      <c r="H93" s="4"/>
      <c r="I93" s="10"/>
    </row>
    <row r="94" spans="1:9" ht="15.95" customHeight="1" x14ac:dyDescent="0.25">
      <c r="A94" s="173" t="s">
        <v>28</v>
      </c>
      <c r="B94" s="3"/>
      <c r="C94" s="4"/>
      <c r="D94" s="4"/>
      <c r="E94" s="10" t="s">
        <v>36</v>
      </c>
      <c r="F94" s="4"/>
      <c r="G94" s="5"/>
      <c r="H94" s="4"/>
      <c r="I94" s="10"/>
    </row>
    <row r="95" spans="1:9" ht="15.95" customHeight="1" x14ac:dyDescent="0.2">
      <c r="A95" s="174" t="s">
        <v>133</v>
      </c>
      <c r="B95" s="233">
        <f>C5-D90</f>
        <v>0</v>
      </c>
      <c r="C95" s="234"/>
      <c r="D95" s="98"/>
      <c r="E95" s="98"/>
      <c r="F95" s="98"/>
      <c r="G95" s="98"/>
      <c r="H95" s="98"/>
      <c r="I95" s="98"/>
    </row>
    <row r="96" spans="1:9" ht="15.95" customHeight="1" x14ac:dyDescent="0.2">
      <c r="A96" s="175" t="s">
        <v>87</v>
      </c>
      <c r="B96" s="175"/>
      <c r="C96" s="175"/>
      <c r="D96" s="175"/>
      <c r="E96" s="175"/>
      <c r="F96"/>
      <c r="G96" s="176"/>
      <c r="H96"/>
      <c r="I96" s="98"/>
    </row>
    <row r="97" spans="1:9" ht="15.95" customHeight="1" x14ac:dyDescent="0.2">
      <c r="A97" s="177" t="s">
        <v>88</v>
      </c>
      <c r="B97" s="175"/>
      <c r="C97" s="175"/>
      <c r="D97" s="175"/>
      <c r="E97" s="175"/>
      <c r="F97"/>
      <c r="G97"/>
      <c r="H97"/>
      <c r="I97" s="98"/>
    </row>
    <row r="98" spans="1:9" ht="15.95" customHeight="1" x14ac:dyDescent="0.2">
      <c r="A98" s="177" t="s">
        <v>89</v>
      </c>
      <c r="B98" s="175"/>
      <c r="C98" s="175"/>
      <c r="D98" s="175"/>
      <c r="E98" s="175"/>
      <c r="F98"/>
      <c r="G98"/>
      <c r="H98"/>
      <c r="I98" s="98"/>
    </row>
    <row r="99" spans="1:9" ht="15.95" customHeight="1" x14ac:dyDescent="0.2">
      <c r="A99" s="228" t="s">
        <v>195</v>
      </c>
      <c r="B99" s="228"/>
      <c r="C99" s="228"/>
      <c r="D99" s="228"/>
      <c r="E99" s="228"/>
      <c r="F99"/>
      <c r="G99"/>
      <c r="H99"/>
      <c r="I99" s="98"/>
    </row>
    <row r="100" spans="1:9" ht="15.95" customHeight="1" x14ac:dyDescent="0.2">
      <c r="A100" s="228"/>
      <c r="B100" s="228"/>
      <c r="C100" s="228"/>
      <c r="D100" s="228"/>
      <c r="E100" s="228"/>
      <c r="F100"/>
      <c r="G100" s="178"/>
      <c r="H100"/>
      <c r="I100" s="98"/>
    </row>
    <row r="101" spans="1:9" ht="15.95" customHeight="1" x14ac:dyDescent="0.2">
      <c r="A101" s="228"/>
      <c r="B101" s="228"/>
      <c r="C101" s="228"/>
      <c r="D101" s="228"/>
      <c r="E101" s="228"/>
      <c r="F101"/>
      <c r="G101" s="178"/>
      <c r="H101"/>
      <c r="I101" s="98"/>
    </row>
    <row r="102" spans="1:9" ht="15.95" customHeight="1" x14ac:dyDescent="0.2">
      <c r="A102" s="155" t="s">
        <v>29</v>
      </c>
      <c r="B102" s="155"/>
      <c r="C102" s="98"/>
      <c r="D102" s="98"/>
      <c r="E102" s="98"/>
      <c r="F102" s="98"/>
      <c r="G102" s="98"/>
      <c r="H102" s="98"/>
      <c r="I102" s="98"/>
    </row>
    <row r="103" spans="1:9" ht="15.95" customHeight="1" x14ac:dyDescent="0.2">
      <c r="A103" s="98"/>
      <c r="B103" s="98"/>
      <c r="C103" s="98"/>
      <c r="D103" s="98"/>
      <c r="E103" s="98"/>
      <c r="F103" s="98"/>
      <c r="G103" s="98"/>
      <c r="H103" s="98"/>
      <c r="I103" s="98"/>
    </row>
    <row r="104" spans="1:9" ht="15.95" customHeight="1" x14ac:dyDescent="0.2">
      <c r="A104" s="155" t="s">
        <v>30</v>
      </c>
      <c r="B104" s="155"/>
      <c r="C104" s="98"/>
      <c r="D104" s="98"/>
      <c r="E104" s="98"/>
      <c r="F104" s="98"/>
      <c r="G104" s="98"/>
      <c r="H104" s="98"/>
      <c r="I104" s="98"/>
    </row>
    <row r="105" spans="1:9" ht="15.95" customHeight="1" x14ac:dyDescent="0.2">
      <c r="A105" s="155" t="s">
        <v>43</v>
      </c>
      <c r="B105" s="155"/>
      <c r="C105" s="98"/>
      <c r="D105" s="98"/>
      <c r="E105" s="98"/>
      <c r="F105" s="98"/>
      <c r="G105" s="98"/>
      <c r="H105" s="98"/>
      <c r="I105" s="98"/>
    </row>
    <row r="106" spans="1:9" ht="15.95" customHeight="1" x14ac:dyDescent="0.2">
      <c r="A106" s="155" t="s">
        <v>58</v>
      </c>
      <c r="B106" s="155"/>
      <c r="C106" s="98"/>
      <c r="D106" s="98"/>
      <c r="E106" s="98"/>
      <c r="F106" s="98"/>
      <c r="G106" s="98"/>
      <c r="H106" s="98"/>
      <c r="I106" s="98"/>
    </row>
    <row r="107" spans="1:9" ht="15.95" customHeight="1" x14ac:dyDescent="0.2">
      <c r="A107" s="155" t="s">
        <v>51</v>
      </c>
      <c r="B107" s="155"/>
      <c r="C107" s="98"/>
      <c r="D107" s="98"/>
      <c r="E107" s="98"/>
      <c r="F107" s="98"/>
      <c r="G107" s="98"/>
      <c r="H107" s="98"/>
      <c r="I107" s="98"/>
    </row>
    <row r="108" spans="1:9" ht="15.95" customHeight="1" x14ac:dyDescent="0.2">
      <c r="A108" s="155" t="s">
        <v>42</v>
      </c>
      <c r="B108" s="155"/>
      <c r="C108" s="98"/>
      <c r="D108" s="98"/>
      <c r="E108" s="98"/>
      <c r="F108" s="98"/>
      <c r="G108" s="98"/>
      <c r="H108" s="98"/>
      <c r="I108" s="98"/>
    </row>
    <row r="109" spans="1:9" ht="15.95" customHeight="1" x14ac:dyDescent="0.2">
      <c r="A109" s="155" t="s">
        <v>31</v>
      </c>
      <c r="B109" s="155"/>
      <c r="C109" s="98"/>
      <c r="D109" s="98"/>
      <c r="E109" s="98"/>
      <c r="F109" s="98"/>
      <c r="G109" s="98"/>
      <c r="H109" s="98"/>
      <c r="I109" s="98"/>
    </row>
    <row r="110" spans="1:9" ht="15.95" customHeight="1" x14ac:dyDescent="0.2">
      <c r="A110" s="155" t="s">
        <v>32</v>
      </c>
      <c r="B110" s="155"/>
      <c r="C110" s="98"/>
      <c r="D110" s="98"/>
      <c r="E110" s="98"/>
      <c r="F110" s="98"/>
      <c r="G110" s="98"/>
      <c r="H110" s="98"/>
      <c r="I110" s="98"/>
    </row>
    <row r="111" spans="1:9" ht="15.95" customHeight="1" x14ac:dyDescent="0.2">
      <c r="A111" s="155" t="s">
        <v>72</v>
      </c>
      <c r="B111" s="155"/>
      <c r="C111" s="98"/>
      <c r="D111" s="98"/>
      <c r="E111" s="98"/>
      <c r="F111" s="98"/>
      <c r="G111" s="98"/>
      <c r="H111" s="98"/>
      <c r="I111" s="98"/>
    </row>
    <row r="112" spans="1:9" ht="15.95" customHeight="1" x14ac:dyDescent="0.2">
      <c r="A112" s="155" t="s">
        <v>33</v>
      </c>
      <c r="B112" s="155"/>
      <c r="C112" s="98"/>
      <c r="D112" s="98"/>
      <c r="E112" s="98"/>
      <c r="F112" s="98"/>
      <c r="G112" s="98"/>
      <c r="H112" s="98"/>
      <c r="I112" s="98"/>
    </row>
    <row r="113" spans="1:9" ht="15.95" customHeight="1" x14ac:dyDescent="0.2">
      <c r="A113" s="155" t="s">
        <v>34</v>
      </c>
      <c r="B113" s="155"/>
      <c r="C113" s="98"/>
      <c r="D113" s="98"/>
      <c r="E113" s="98"/>
      <c r="F113" s="98"/>
      <c r="G113" s="98"/>
      <c r="H113" s="98"/>
      <c r="I113" s="98"/>
    </row>
    <row r="114" spans="1:9" ht="15.95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</row>
    <row r="115" spans="1:9" ht="15.95" customHeight="1" x14ac:dyDescent="0.2">
      <c r="A115" s="223" t="s">
        <v>155</v>
      </c>
      <c r="B115" s="223"/>
      <c r="C115" s="223"/>
      <c r="D115" s="32"/>
      <c r="E115" s="32"/>
      <c r="F115" s="32"/>
      <c r="G115" s="33" t="s">
        <v>38</v>
      </c>
      <c r="H115" s="34"/>
      <c r="I115" s="34"/>
    </row>
    <row r="116" spans="1:9" ht="15.95" customHeight="1" x14ac:dyDescent="0.2">
      <c r="A116" s="227" t="s">
        <v>154</v>
      </c>
      <c r="B116" s="227"/>
      <c r="C116" s="227"/>
      <c r="D116" s="32"/>
      <c r="E116" s="32"/>
      <c r="F116" s="32"/>
      <c r="G116" s="33"/>
      <c r="H116" s="32"/>
      <c r="I116" s="32"/>
    </row>
    <row r="117" spans="1:9" ht="28.5" customHeight="1" x14ac:dyDescent="0.2">
      <c r="A117" s="32" t="s">
        <v>155</v>
      </c>
      <c r="B117" s="32"/>
      <c r="C117" s="32"/>
      <c r="D117" s="32"/>
      <c r="E117" s="32"/>
      <c r="F117" s="32"/>
      <c r="G117" s="33" t="s">
        <v>38</v>
      </c>
      <c r="H117" s="34"/>
      <c r="I117" s="34"/>
    </row>
    <row r="118" spans="1:9" ht="46.5" customHeight="1" x14ac:dyDescent="0.2">
      <c r="A118" s="213" t="str">
        <f>'Month 1'!A118:F118</f>
        <v xml:space="preserve"> Authorised Director of Ltd Company operating LTI / Trustee or Authorised Officer of Friendly Society operating the LTI / Chief Executive of national organisation operating the LTI, authorised to sign on behalf of the national organisation.</v>
      </c>
      <c r="B118" s="213"/>
      <c r="C118" s="213"/>
      <c r="D118" s="213"/>
      <c r="E118" s="213"/>
      <c r="F118" s="213"/>
      <c r="G118" s="33"/>
      <c r="H118" s="32"/>
      <c r="I118" s="32"/>
    </row>
    <row r="119" spans="1:9" ht="7.5" customHeight="1" x14ac:dyDescent="0.2">
      <c r="A119" s="32"/>
      <c r="B119" s="35"/>
      <c r="C119" s="36"/>
      <c r="D119" s="206"/>
      <c r="E119" s="206"/>
      <c r="F119" s="34"/>
      <c r="G119" s="37"/>
      <c r="H119" s="34"/>
      <c r="I119" s="34"/>
    </row>
    <row r="120" spans="1:9" ht="15.95" customHeight="1" thickBot="1" x14ac:dyDescent="0.3">
      <c r="A120" s="214" t="s">
        <v>193</v>
      </c>
      <c r="B120" s="215"/>
      <c r="C120" s="216"/>
      <c r="D120" s="216"/>
      <c r="E120" s="216"/>
      <c r="F120" s="217"/>
      <c r="G120" s="217"/>
      <c r="H120" s="217"/>
      <c r="I120" s="218"/>
    </row>
    <row r="121" spans="1:9" ht="15.95" customHeight="1" thickBot="1" x14ac:dyDescent="0.3">
      <c r="A121" s="38" t="s">
        <v>35</v>
      </c>
      <c r="B121" s="39"/>
      <c r="C121" s="31"/>
      <c r="D121" s="31"/>
      <c r="E121" s="31"/>
      <c r="F121" s="31"/>
      <c r="G121" s="31"/>
      <c r="H121" s="219" t="s">
        <v>36</v>
      </c>
      <c r="I121" s="220"/>
    </row>
    <row r="122" spans="1:9" ht="15.95" customHeight="1" x14ac:dyDescent="0.25">
      <c r="A122" s="38"/>
      <c r="B122" s="39"/>
      <c r="C122" s="31"/>
      <c r="D122" s="31"/>
      <c r="E122" s="31"/>
      <c r="F122" s="31"/>
      <c r="G122" s="31"/>
      <c r="H122" s="40"/>
      <c r="I122" s="41"/>
    </row>
    <row r="123" spans="1:9" ht="15.95" customHeight="1" x14ac:dyDescent="0.2">
      <c r="A123" s="42" t="s">
        <v>37</v>
      </c>
      <c r="B123" s="32" t="s">
        <v>73</v>
      </c>
      <c r="C123" s="43"/>
      <c r="D123" s="32"/>
      <c r="E123" s="32"/>
      <c r="F123" s="32"/>
      <c r="G123" s="32" t="s">
        <v>38</v>
      </c>
      <c r="H123" s="32" t="s">
        <v>90</v>
      </c>
      <c r="I123" s="44"/>
    </row>
    <row r="124" spans="1:9" ht="15.95" customHeight="1" x14ac:dyDescent="0.2">
      <c r="A124" s="42"/>
      <c r="B124" s="32" t="s">
        <v>196</v>
      </c>
      <c r="C124" s="43"/>
      <c r="D124" s="32"/>
      <c r="E124" s="32"/>
      <c r="F124" s="32"/>
      <c r="G124" s="32"/>
      <c r="H124" s="32"/>
      <c r="I124" s="44"/>
    </row>
    <row r="125" spans="1:9" ht="25.5" customHeight="1" x14ac:dyDescent="0.2">
      <c r="A125" s="42" t="s">
        <v>39</v>
      </c>
      <c r="B125" s="32" t="s">
        <v>73</v>
      </c>
      <c r="C125" s="43"/>
      <c r="D125" s="32"/>
      <c r="E125" s="32"/>
      <c r="F125" s="32"/>
      <c r="G125" s="32" t="s">
        <v>40</v>
      </c>
      <c r="H125" s="32" t="s">
        <v>90</v>
      </c>
      <c r="I125" s="44"/>
    </row>
    <row r="126" spans="1:9" ht="15.95" customHeight="1" x14ac:dyDescent="0.2">
      <c r="A126" s="42"/>
      <c r="B126" s="32" t="s">
        <v>197</v>
      </c>
      <c r="C126" s="43"/>
      <c r="D126" s="32"/>
      <c r="E126" s="32"/>
      <c r="F126" s="32"/>
      <c r="G126" s="32"/>
      <c r="H126" s="32"/>
      <c r="I126" s="44"/>
    </row>
    <row r="127" spans="1:9" ht="7.5" customHeight="1" thickBot="1" x14ac:dyDescent="0.25">
      <c r="A127" s="45"/>
      <c r="B127" s="31"/>
      <c r="C127" s="221"/>
      <c r="D127" s="221"/>
      <c r="E127" s="221"/>
      <c r="F127" s="31"/>
      <c r="G127" s="31"/>
      <c r="H127" s="31"/>
      <c r="I127" s="46"/>
    </row>
    <row r="128" spans="1:9" ht="15.95" customHeight="1" x14ac:dyDescent="0.25">
      <c r="A128" s="224" t="s">
        <v>194</v>
      </c>
      <c r="B128" s="225"/>
      <c r="C128" s="225"/>
      <c r="D128" s="225"/>
      <c r="E128" s="225"/>
      <c r="F128" s="225"/>
      <c r="G128" s="225"/>
      <c r="H128" s="225"/>
      <c r="I128" s="226"/>
    </row>
    <row r="129" spans="1:9" ht="15.95" customHeight="1" thickBot="1" x14ac:dyDescent="0.3">
      <c r="A129" s="212" t="s">
        <v>134</v>
      </c>
      <c r="B129" s="209"/>
      <c r="C129" s="209"/>
      <c r="D129" s="47"/>
      <c r="E129" s="47"/>
      <c r="F129" s="222" t="s">
        <v>137</v>
      </c>
      <c r="G129" s="222"/>
      <c r="H129" s="222"/>
      <c r="I129" s="48"/>
    </row>
    <row r="130" spans="1:9" ht="15.95" customHeight="1" x14ac:dyDescent="0.2">
      <c r="A130" s="49"/>
      <c r="B130" s="43"/>
      <c r="C130" s="43"/>
      <c r="D130" s="43"/>
      <c r="E130" s="43"/>
      <c r="F130" s="43"/>
      <c r="G130" s="43"/>
      <c r="H130" s="43"/>
      <c r="I130" s="50"/>
    </row>
    <row r="131" spans="1:9" ht="15.95" customHeight="1" thickBot="1" x14ac:dyDescent="0.25">
      <c r="A131" s="212" t="s">
        <v>135</v>
      </c>
      <c r="B131" s="209"/>
      <c r="C131" s="209"/>
      <c r="D131" s="43"/>
      <c r="E131" s="43"/>
      <c r="F131" s="209" t="s">
        <v>38</v>
      </c>
      <c r="G131" s="209"/>
      <c r="H131" s="209"/>
      <c r="I131" s="50"/>
    </row>
    <row r="132" spans="1:9" ht="15.95" customHeight="1" x14ac:dyDescent="0.2">
      <c r="A132" s="49"/>
      <c r="B132" s="43"/>
      <c r="C132" s="43"/>
      <c r="D132" s="43"/>
      <c r="E132" s="43"/>
      <c r="F132" s="43"/>
      <c r="G132" s="43"/>
      <c r="H132" s="43"/>
      <c r="I132" s="50"/>
    </row>
    <row r="133" spans="1:9" ht="15.95" customHeight="1" thickBot="1" x14ac:dyDescent="0.25">
      <c r="A133" s="212" t="s">
        <v>136</v>
      </c>
      <c r="B133" s="209"/>
      <c r="C133" s="209"/>
      <c r="D133" s="43"/>
      <c r="E133" s="43"/>
      <c r="F133" s="209" t="s">
        <v>38</v>
      </c>
      <c r="G133" s="209"/>
      <c r="H133" s="209"/>
      <c r="I133" s="50"/>
    </row>
    <row r="134" spans="1:9" ht="15.95" customHeight="1" thickBot="1" x14ac:dyDescent="0.25">
      <c r="A134" s="51"/>
      <c r="B134" s="52"/>
      <c r="C134" s="52"/>
      <c r="D134" s="52"/>
      <c r="E134" s="52"/>
      <c r="F134" s="52"/>
      <c r="G134" s="52"/>
      <c r="H134" s="52"/>
      <c r="I134" s="53"/>
    </row>
    <row r="135" spans="1:9" ht="15.95" customHeight="1" x14ac:dyDescent="0.2">
      <c r="A135"/>
      <c r="B135"/>
      <c r="C135"/>
      <c r="D135"/>
      <c r="E135"/>
      <c r="F135"/>
      <c r="G135"/>
      <c r="H135"/>
      <c r="I135"/>
    </row>
    <row r="136" spans="1:9" ht="15.75" customHeight="1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</sheetData>
  <sheetProtection algorithmName="SHA-512" hashValue="tw/wwRcKGeIfgKFGlPGSHcCZhsmScAxXrl7TpGS5PIqqjbtVLeVaFkIbFkBG2nuirhAHXhxPpduXIbyYK/jSzA==" saltValue="XvuOxIc1i1dLCE0VDeBldA==" spinCount="100000" sheet="1" formatColumns="0" formatRows="0" selectLockedCells="1"/>
  <mergeCells count="60">
    <mergeCell ref="D69:E69"/>
    <mergeCell ref="A6:D6"/>
    <mergeCell ref="H69:I69"/>
    <mergeCell ref="A65:I65"/>
    <mergeCell ref="C7:I7"/>
    <mergeCell ref="G8:I8"/>
    <mergeCell ref="A7:A9"/>
    <mergeCell ref="A64:I64"/>
    <mergeCell ref="A68:I68"/>
    <mergeCell ref="F6:H6"/>
    <mergeCell ref="A63:G63"/>
    <mergeCell ref="D8:F8"/>
    <mergeCell ref="D72:E72"/>
    <mergeCell ref="B79:C79"/>
    <mergeCell ref="D85:E85"/>
    <mergeCell ref="D77:E77"/>
    <mergeCell ref="D78:E78"/>
    <mergeCell ref="D81:E81"/>
    <mergeCell ref="D79:E79"/>
    <mergeCell ref="D84:E84"/>
    <mergeCell ref="D82:E82"/>
    <mergeCell ref="D83:E83"/>
    <mergeCell ref="D80:E80"/>
    <mergeCell ref="A1:I1"/>
    <mergeCell ref="C3:I3"/>
    <mergeCell ref="C4:D4"/>
    <mergeCell ref="C5:D5"/>
    <mergeCell ref="A3:B3"/>
    <mergeCell ref="A2:I2"/>
    <mergeCell ref="G4:G5"/>
    <mergeCell ref="A4:B4"/>
    <mergeCell ref="A5:B5"/>
    <mergeCell ref="E4:F5"/>
    <mergeCell ref="D71:E71"/>
    <mergeCell ref="A131:C131"/>
    <mergeCell ref="F131:H131"/>
    <mergeCell ref="C127:E127"/>
    <mergeCell ref="A128:I128"/>
    <mergeCell ref="A129:C129"/>
    <mergeCell ref="F129:H129"/>
    <mergeCell ref="B95:C95"/>
    <mergeCell ref="A99:E101"/>
    <mergeCell ref="D87:E87"/>
    <mergeCell ref="A116:C116"/>
    <mergeCell ref="D73:E73"/>
    <mergeCell ref="D74:E74"/>
    <mergeCell ref="B80:C80"/>
    <mergeCell ref="D76:E76"/>
    <mergeCell ref="D75:E75"/>
    <mergeCell ref="A133:C133"/>
    <mergeCell ref="D86:E86"/>
    <mergeCell ref="D91:E91"/>
    <mergeCell ref="D89:E89"/>
    <mergeCell ref="D90:E90"/>
    <mergeCell ref="A120:I120"/>
    <mergeCell ref="H121:I121"/>
    <mergeCell ref="F133:H133"/>
    <mergeCell ref="D88:E88"/>
    <mergeCell ref="A118:F118"/>
    <mergeCell ref="A115:C115"/>
  </mergeCells>
  <phoneticPr fontId="16" type="noConversion"/>
  <conditionalFormatting sqref="F11:F15 I11:I15 F18 I18 F20 I20 F23:F26 I23:I26 F28:F39 I28:I39 F43:F46 I43:I46 F50:F55 I50:I55 F59 I59">
    <cfRule type="cellIs" dxfId="9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 alignWithMargins="0">
    <oddHeader>&amp;L&amp;"Calibri,Bold"&amp;12Transition Quality Assurance System (TQAS)</oddHeader>
    <oddFooter>&amp;C&amp;G&amp;R&amp;"Calibri,Bold"&amp;11
TQAS-8c-F19/LTI Monthly Claim Form/MSLETB/V1.1</oddFooter>
  </headerFooter>
  <rowBreaks count="1" manualBreakCount="1">
    <brk id="64" max="8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143"/>
  <sheetViews>
    <sheetView topLeftCell="A96" zoomScaleNormal="100" workbookViewId="0">
      <selection activeCell="J114" sqref="J114"/>
    </sheetView>
  </sheetViews>
  <sheetFormatPr defaultRowHeight="12.75" x14ac:dyDescent="0.2"/>
  <cols>
    <col min="1" max="1" width="44.42578125" style="55" customWidth="1"/>
    <col min="2" max="2" width="7.5703125" style="55" customWidth="1"/>
    <col min="3" max="9" width="13.7109375" style="55" customWidth="1"/>
    <col min="10" max="16384" width="9.140625" style="55"/>
  </cols>
  <sheetData>
    <row r="1" spans="1:18" ht="20.100000000000001" customHeight="1" x14ac:dyDescent="0.2">
      <c r="A1" s="252" t="s">
        <v>129</v>
      </c>
      <c r="B1" s="252"/>
      <c r="C1" s="252"/>
      <c r="D1" s="252"/>
      <c r="E1" s="252"/>
      <c r="F1" s="252"/>
      <c r="G1" s="252"/>
      <c r="H1" s="252"/>
      <c r="I1" s="252"/>
      <c r="R1" s="55" t="str">
        <f>'Month 1'!R1</f>
        <v>Director of Limited Company Operating the LTI</v>
      </c>
    </row>
    <row r="2" spans="1:18" ht="20.100000000000001" customHeight="1" x14ac:dyDescent="0.2">
      <c r="A2" s="268" t="s">
        <v>130</v>
      </c>
      <c r="B2" s="268"/>
      <c r="C2" s="268"/>
      <c r="D2" s="268"/>
      <c r="E2" s="268"/>
      <c r="F2" s="268"/>
      <c r="G2" s="268"/>
      <c r="H2" s="268"/>
      <c r="I2" s="268"/>
      <c r="R2" s="55" t="str">
        <f>'Month 1'!R2</f>
        <v>Trustee/Authorised officer of Friendly Society operating the LTI</v>
      </c>
    </row>
    <row r="3" spans="1:18" ht="15.95" customHeight="1" x14ac:dyDescent="0.25">
      <c r="A3" s="235" t="s">
        <v>99</v>
      </c>
      <c r="B3" s="235"/>
      <c r="C3" s="273">
        <f>'Month 1'!C3:I3</f>
        <v>0</v>
      </c>
      <c r="D3" s="273"/>
      <c r="E3" s="273"/>
      <c r="F3" s="273"/>
      <c r="G3" s="273"/>
      <c r="H3" s="273"/>
      <c r="I3" s="273"/>
      <c r="R3" s="55" t="str">
        <f>'Month 1'!R3</f>
        <v>Chief Executive of the Limited Company operating the LTI</v>
      </c>
    </row>
    <row r="4" spans="1:18" ht="15.95" customHeight="1" x14ac:dyDescent="0.25">
      <c r="A4" s="235" t="s">
        <v>0</v>
      </c>
      <c r="B4" s="235"/>
      <c r="C4" s="254" t="str">
        <f>Data!C7</f>
        <v>June</v>
      </c>
      <c r="D4" s="255"/>
      <c r="E4" s="261" t="str">
        <f>'Month 1'!E4:F5</f>
        <v>Number of Weeks in Month - Budget Purposes</v>
      </c>
      <c r="F4" s="261"/>
      <c r="G4" s="266">
        <f>Data!B7</f>
        <v>4</v>
      </c>
      <c r="H4" s="20" t="s">
        <v>1</v>
      </c>
      <c r="I4" s="16">
        <f>'Month 1'!I4</f>
        <v>0</v>
      </c>
      <c r="R4" s="55">
        <f>'Month 1'!R4</f>
        <v>0</v>
      </c>
    </row>
    <row r="5" spans="1:18" ht="15.95" customHeight="1" x14ac:dyDescent="0.2">
      <c r="A5" s="235" t="s">
        <v>133</v>
      </c>
      <c r="B5" s="235"/>
      <c r="C5" s="259">
        <f>'Month 5'!B95</f>
        <v>0</v>
      </c>
      <c r="D5" s="260"/>
      <c r="E5" s="261"/>
      <c r="F5" s="261"/>
      <c r="G5" s="266"/>
      <c r="H5" s="20" t="s">
        <v>2</v>
      </c>
      <c r="I5" s="16">
        <f>'Month 1'!I5</f>
        <v>0</v>
      </c>
    </row>
    <row r="6" spans="1:18" ht="15.95" customHeight="1" x14ac:dyDescent="0.2">
      <c r="A6" s="274" t="s">
        <v>118</v>
      </c>
      <c r="B6" s="275"/>
      <c r="C6" s="275"/>
      <c r="D6" s="276"/>
      <c r="E6" s="15">
        <f>IF('Month 5'!E6-'Month 5'!$G$4&gt;0,'Month 5'!E6-'Month 5'!$G$4,0)</f>
        <v>30</v>
      </c>
      <c r="F6" s="235" t="s">
        <v>184</v>
      </c>
      <c r="G6" s="235"/>
      <c r="H6" s="235"/>
      <c r="I6" s="15">
        <f>'Month 1'!I6</f>
        <v>52</v>
      </c>
    </row>
    <row r="7" spans="1:18" ht="15.95" customHeight="1" x14ac:dyDescent="0.25">
      <c r="A7" s="267" t="s">
        <v>3</v>
      </c>
      <c r="B7" s="67"/>
      <c r="C7" s="256" t="s">
        <v>4</v>
      </c>
      <c r="D7" s="257"/>
      <c r="E7" s="257"/>
      <c r="F7" s="257"/>
      <c r="G7" s="257"/>
      <c r="H7" s="257"/>
      <c r="I7" s="258"/>
    </row>
    <row r="8" spans="1:18" ht="15.95" customHeight="1" x14ac:dyDescent="0.25">
      <c r="A8" s="251"/>
      <c r="B8" s="68"/>
      <c r="C8" s="69"/>
      <c r="D8" s="256" t="s">
        <v>5</v>
      </c>
      <c r="E8" s="257"/>
      <c r="F8" s="258"/>
      <c r="G8" s="256" t="s">
        <v>6</v>
      </c>
      <c r="H8" s="257"/>
      <c r="I8" s="258"/>
    </row>
    <row r="9" spans="1:18" ht="30.75" thickBot="1" x14ac:dyDescent="0.25">
      <c r="A9" s="251"/>
      <c r="B9" s="70" t="s">
        <v>74</v>
      </c>
      <c r="C9" s="71" t="s">
        <v>169</v>
      </c>
      <c r="D9" s="71" t="s">
        <v>7</v>
      </c>
      <c r="E9" s="71" t="s">
        <v>8</v>
      </c>
      <c r="F9" s="71" t="s">
        <v>9</v>
      </c>
      <c r="G9" s="71" t="s">
        <v>7</v>
      </c>
      <c r="H9" s="71" t="s">
        <v>8</v>
      </c>
      <c r="I9" s="71" t="s">
        <v>9</v>
      </c>
    </row>
    <row r="10" spans="1:18" ht="15.95" customHeight="1" x14ac:dyDescent="0.25">
      <c r="A10" s="72" t="s">
        <v>44</v>
      </c>
      <c r="B10" s="73"/>
      <c r="C10" s="74"/>
      <c r="D10" s="74"/>
      <c r="E10" s="74"/>
      <c r="F10" s="74"/>
      <c r="G10" s="74"/>
      <c r="H10" s="74"/>
      <c r="I10" s="75"/>
    </row>
    <row r="11" spans="1:18" ht="15.95" customHeight="1" x14ac:dyDescent="0.2">
      <c r="A11" s="76" t="s">
        <v>100</v>
      </c>
      <c r="B11" s="77">
        <v>4141</v>
      </c>
      <c r="C11" s="8">
        <f>'Month 1'!C11</f>
        <v>0</v>
      </c>
      <c r="D11" s="8">
        <f>IF($E$6&gt;$G$4,ROUND(C11/$I$6,2)*$G$4,ROUND(C11/$I$6,2)*$E$6)</f>
        <v>0</v>
      </c>
      <c r="E11" s="7">
        <v>0</v>
      </c>
      <c r="F11" s="8">
        <f>E11-D11</f>
        <v>0</v>
      </c>
      <c r="G11" s="8">
        <f>D11+'Month 5'!G11</f>
        <v>0</v>
      </c>
      <c r="H11" s="8">
        <f>E11+'Month 5'!H11</f>
        <v>0</v>
      </c>
      <c r="I11" s="117">
        <f>H11-G11</f>
        <v>0</v>
      </c>
    </row>
    <row r="12" spans="1:18" ht="15.95" customHeight="1" x14ac:dyDescent="0.2">
      <c r="A12" s="76" t="s">
        <v>101</v>
      </c>
      <c r="B12" s="77">
        <v>4140</v>
      </c>
      <c r="C12" s="8">
        <f>'Month 1'!C12</f>
        <v>0</v>
      </c>
      <c r="D12" s="8">
        <f>IF($E$6&gt;$G$4,ROUND(C12/$I$6,2)*$G$4,ROUND(C12/$I$6,2)*$E$6)</f>
        <v>0</v>
      </c>
      <c r="E12" s="7">
        <v>0</v>
      </c>
      <c r="F12" s="8">
        <f>E12-D12</f>
        <v>0</v>
      </c>
      <c r="G12" s="8">
        <f>D12+'Month 5'!G12</f>
        <v>0</v>
      </c>
      <c r="H12" s="8">
        <f>E12+'Month 5'!H12</f>
        <v>0</v>
      </c>
      <c r="I12" s="117">
        <f>H12-G12</f>
        <v>0</v>
      </c>
    </row>
    <row r="13" spans="1:18" ht="15.95" customHeight="1" x14ac:dyDescent="0.2">
      <c r="A13" s="76" t="s">
        <v>110</v>
      </c>
      <c r="B13" s="77">
        <v>4141</v>
      </c>
      <c r="C13" s="8">
        <f>'Month 1'!C13</f>
        <v>0</v>
      </c>
      <c r="D13" s="8">
        <f>IF($E$6&gt;$G$4,ROUND(C13/$I$6,2)*$G$4,ROUND(C13/$I$6,2)*$E$6)</f>
        <v>0</v>
      </c>
      <c r="E13" s="7">
        <v>0</v>
      </c>
      <c r="F13" s="8">
        <f>E13-D13</f>
        <v>0</v>
      </c>
      <c r="G13" s="8">
        <f>D13+'Month 5'!G13</f>
        <v>0</v>
      </c>
      <c r="H13" s="8">
        <f>E13+'Month 5'!H13</f>
        <v>0</v>
      </c>
      <c r="I13" s="117">
        <f>H13-G13</f>
        <v>0</v>
      </c>
    </row>
    <row r="14" spans="1:18" ht="15.95" customHeight="1" x14ac:dyDescent="0.2">
      <c r="A14" s="76" t="s">
        <v>111</v>
      </c>
      <c r="B14" s="77">
        <v>4140</v>
      </c>
      <c r="C14" s="8">
        <f>'Month 1'!C14</f>
        <v>0</v>
      </c>
      <c r="D14" s="8">
        <f>IF($E$6&gt;$G$4,ROUND(C14/$I$6,2)*$G$4,ROUND(C14/$I$6,2)*$E$6)</f>
        <v>0</v>
      </c>
      <c r="E14" s="7">
        <v>0</v>
      </c>
      <c r="F14" s="8">
        <f>E14-D14</f>
        <v>0</v>
      </c>
      <c r="G14" s="8">
        <f>D14+'Month 5'!G14</f>
        <v>0</v>
      </c>
      <c r="H14" s="8">
        <f>E14+'Month 5'!H14</f>
        <v>0</v>
      </c>
      <c r="I14" s="117">
        <f>H14-G14</f>
        <v>0</v>
      </c>
    </row>
    <row r="15" spans="1:18" ht="15.95" customHeight="1" x14ac:dyDescent="0.2">
      <c r="A15" s="78" t="s">
        <v>41</v>
      </c>
      <c r="B15" s="79"/>
      <c r="C15" s="104">
        <f>SUM(C11:C14)</f>
        <v>0</v>
      </c>
      <c r="D15" s="104">
        <f>SUM(D11:D14)</f>
        <v>0</v>
      </c>
      <c r="E15" s="104">
        <f>SUM(E11:E14)</f>
        <v>0</v>
      </c>
      <c r="F15" s="104">
        <f>E15-D15</f>
        <v>0</v>
      </c>
      <c r="G15" s="104">
        <f>SUM(G11:G14)</f>
        <v>0</v>
      </c>
      <c r="H15" s="104">
        <f>SUM(H11:H14)</f>
        <v>0</v>
      </c>
      <c r="I15" s="185">
        <f>H15-G15</f>
        <v>0</v>
      </c>
    </row>
    <row r="16" spans="1:18" ht="15.95" customHeight="1" thickBot="1" x14ac:dyDescent="0.25">
      <c r="A16" s="80"/>
      <c r="B16" s="81"/>
      <c r="C16" s="112"/>
      <c r="D16" s="105"/>
      <c r="E16" s="112"/>
      <c r="F16" s="105"/>
      <c r="G16" s="105"/>
      <c r="H16" s="112"/>
      <c r="I16" s="118"/>
      <c r="L16" s="55" t="s">
        <v>3</v>
      </c>
    </row>
    <row r="17" spans="1:14" ht="15.95" customHeight="1" x14ac:dyDescent="0.25">
      <c r="A17" s="72" t="s">
        <v>45</v>
      </c>
      <c r="B17" s="82"/>
      <c r="C17" s="23"/>
      <c r="D17" s="109"/>
      <c r="E17" s="23"/>
      <c r="F17" s="109"/>
      <c r="G17" s="109"/>
      <c r="H17" s="23"/>
      <c r="I17" s="126"/>
      <c r="N17" s="63"/>
    </row>
    <row r="18" spans="1:14" ht="15.95" customHeight="1" x14ac:dyDescent="0.2">
      <c r="A18" s="78" t="s">
        <v>75</v>
      </c>
      <c r="B18" s="79">
        <v>3561</v>
      </c>
      <c r="C18" s="110">
        <f>'Month 1'!C18</f>
        <v>0</v>
      </c>
      <c r="D18" s="8">
        <f>IF($E$6&gt;$G$4,ROUND(C18/$I$6,2)*$G$4,ROUND(C18/$I$6,2)*$E$6)</f>
        <v>0</v>
      </c>
      <c r="E18" s="7">
        <v>0</v>
      </c>
      <c r="F18" s="110">
        <f>E18-D18</f>
        <v>0</v>
      </c>
      <c r="G18" s="110">
        <f>D18+'Month 5'!G18</f>
        <v>0</v>
      </c>
      <c r="H18" s="110">
        <f>E18+'Month 5'!H18</f>
        <v>0</v>
      </c>
      <c r="I18" s="197">
        <f>H18-G18</f>
        <v>0</v>
      </c>
      <c r="N18" s="63"/>
    </row>
    <row r="19" spans="1:14" ht="15.95" customHeight="1" x14ac:dyDescent="0.2">
      <c r="A19" s="83" t="s">
        <v>76</v>
      </c>
      <c r="B19" s="84"/>
      <c r="C19" s="179"/>
      <c r="D19" s="180"/>
      <c r="E19" s="179"/>
      <c r="F19" s="186"/>
      <c r="G19" s="186"/>
      <c r="H19" s="179"/>
      <c r="I19" s="188"/>
      <c r="N19" s="63"/>
    </row>
    <row r="20" spans="1:14" ht="15.95" customHeight="1" x14ac:dyDescent="0.2">
      <c r="A20" s="78" t="s">
        <v>77</v>
      </c>
      <c r="B20" s="79">
        <v>3561</v>
      </c>
      <c r="C20" s="110">
        <f>'Month 1'!C20</f>
        <v>0</v>
      </c>
      <c r="D20" s="8">
        <f>IF($E$6&gt;$G$4,ROUND(C20/$I$6,2)*$G$4,ROUND(C20/$I$6,2)*$E$6)</f>
        <v>0</v>
      </c>
      <c r="E20" s="7">
        <v>0</v>
      </c>
      <c r="F20" s="110">
        <f>E20-D20</f>
        <v>0</v>
      </c>
      <c r="G20" s="110">
        <f>D20+'Month 5'!G20</f>
        <v>0</v>
      </c>
      <c r="H20" s="110">
        <f>E20+'Month 5'!H20</f>
        <v>0</v>
      </c>
      <c r="I20" s="197">
        <f>H20-G20</f>
        <v>0</v>
      </c>
      <c r="N20" s="63"/>
    </row>
    <row r="21" spans="1:14" ht="15.95" customHeight="1" thickBot="1" x14ac:dyDescent="0.25">
      <c r="A21" s="90"/>
      <c r="B21" s="81"/>
      <c r="C21" s="23"/>
      <c r="D21" s="180"/>
      <c r="E21" s="23"/>
      <c r="F21" s="109"/>
      <c r="G21" s="109"/>
      <c r="H21" s="23"/>
      <c r="I21" s="126"/>
      <c r="N21" s="63"/>
    </row>
    <row r="22" spans="1:14" ht="15.95" customHeight="1" x14ac:dyDescent="0.25">
      <c r="A22" s="72" t="s">
        <v>47</v>
      </c>
      <c r="B22" s="86"/>
      <c r="C22" s="119"/>
      <c r="D22" s="108"/>
      <c r="E22" s="119" t="s">
        <v>3</v>
      </c>
      <c r="F22" s="106"/>
      <c r="G22" s="106"/>
      <c r="H22" s="119"/>
      <c r="I22" s="120"/>
    </row>
    <row r="23" spans="1:14" ht="30.75" x14ac:dyDescent="0.2">
      <c r="A23" s="87" t="s">
        <v>56</v>
      </c>
      <c r="B23" s="88">
        <v>4151</v>
      </c>
      <c r="C23" s="104">
        <f>'Month 1'!C23</f>
        <v>0</v>
      </c>
      <c r="D23" s="8">
        <f>IF($E$6&gt;$G$4,ROUND(C23/$I$6,2)*$G$4,ROUND(C23/$I$6,2)*$E$6)</f>
        <v>0</v>
      </c>
      <c r="E23" s="7">
        <v>0</v>
      </c>
      <c r="F23" s="121">
        <f>E23-D23</f>
        <v>0</v>
      </c>
      <c r="G23" s="121">
        <f>D23+'Month 5'!G23</f>
        <v>0</v>
      </c>
      <c r="H23" s="121">
        <f>E23+'Month 5'!H23</f>
        <v>0</v>
      </c>
      <c r="I23" s="122">
        <f>H23-G23</f>
        <v>0</v>
      </c>
    </row>
    <row r="24" spans="1:14" ht="15.95" customHeight="1" x14ac:dyDescent="0.2">
      <c r="A24" s="78" t="s">
        <v>10</v>
      </c>
      <c r="B24" s="79">
        <v>3580</v>
      </c>
      <c r="C24" s="104">
        <f>'Month 1'!C24</f>
        <v>0</v>
      </c>
      <c r="D24" s="8">
        <f>IF($E$6&gt;$G$4,ROUND(C24/$I$6,2)*$G$4,ROUND(C24/$I$6,2)*$E$6)</f>
        <v>0</v>
      </c>
      <c r="E24" s="7">
        <v>0</v>
      </c>
      <c r="F24" s="121">
        <f>E24-D24</f>
        <v>0</v>
      </c>
      <c r="G24" s="121">
        <f>D24+'Month 5'!G24</f>
        <v>0</v>
      </c>
      <c r="H24" s="121">
        <f>E24+'Month 5'!H24</f>
        <v>0</v>
      </c>
      <c r="I24" s="122">
        <f>H24-G24</f>
        <v>0</v>
      </c>
    </row>
    <row r="25" spans="1:14" ht="15.95" customHeight="1" x14ac:dyDescent="0.25">
      <c r="A25" s="89" t="s">
        <v>190</v>
      </c>
      <c r="B25" s="79"/>
      <c r="C25" s="104"/>
      <c r="D25" s="8"/>
      <c r="E25" s="7"/>
      <c r="F25" s="121"/>
      <c r="G25" s="121"/>
      <c r="H25" s="121"/>
      <c r="I25" s="122"/>
    </row>
    <row r="26" spans="1:14" ht="15.95" customHeight="1" x14ac:dyDescent="0.2">
      <c r="A26" s="78" t="s">
        <v>138</v>
      </c>
      <c r="B26" s="79">
        <v>3570</v>
      </c>
      <c r="C26" s="104">
        <f>'Month 1'!C26</f>
        <v>0</v>
      </c>
      <c r="D26" s="8">
        <f>IF($E$6&gt;$G$4,ROUND(C26/$I$6,2)*$G$4,ROUND(C26/$I$6,2)*$E$6)</f>
        <v>0</v>
      </c>
      <c r="E26" s="7">
        <v>0</v>
      </c>
      <c r="F26" s="121">
        <f>E26-D26</f>
        <v>0</v>
      </c>
      <c r="G26" s="121">
        <f>D26+'Month 5'!G26</f>
        <v>0</v>
      </c>
      <c r="H26" s="121">
        <f>E26+'Month 5'!H26</f>
        <v>0</v>
      </c>
      <c r="I26" s="122">
        <f>H26-G26</f>
        <v>0</v>
      </c>
    </row>
    <row r="27" spans="1:14" ht="15.95" customHeight="1" x14ac:dyDescent="0.25">
      <c r="A27" s="89" t="s">
        <v>48</v>
      </c>
      <c r="B27" s="79"/>
      <c r="C27" s="109"/>
      <c r="D27" s="109"/>
      <c r="E27" s="109"/>
      <c r="F27" s="109"/>
      <c r="G27" s="109"/>
      <c r="H27" s="109"/>
      <c r="I27" s="126"/>
    </row>
    <row r="28" spans="1:14" ht="15.95" customHeight="1" x14ac:dyDescent="0.2">
      <c r="A28" s="90" t="s">
        <v>102</v>
      </c>
      <c r="B28" s="77">
        <v>4152</v>
      </c>
      <c r="C28" s="8">
        <f>'Month 1'!C28</f>
        <v>0</v>
      </c>
      <c r="D28" s="8">
        <f t="shared" ref="D28:D38" si="0">IF($E$6&gt;$G$4,ROUND(C28/$I$6,2)*$G$4,ROUND(C28/$I$6,2)*$E$6)</f>
        <v>0</v>
      </c>
      <c r="E28" s="7">
        <v>0</v>
      </c>
      <c r="F28" s="8">
        <f>E28-D28</f>
        <v>0</v>
      </c>
      <c r="G28" s="8">
        <f>D28+'Month 5'!G28</f>
        <v>0</v>
      </c>
      <c r="H28" s="8">
        <f>E28+'Month 5'!H28</f>
        <v>0</v>
      </c>
      <c r="I28" s="117">
        <f>H28-G28</f>
        <v>0</v>
      </c>
    </row>
    <row r="29" spans="1:14" ht="15.95" customHeight="1" x14ac:dyDescent="0.2">
      <c r="A29" s="90" t="s">
        <v>52</v>
      </c>
      <c r="B29" s="77">
        <v>4152</v>
      </c>
      <c r="C29" s="8">
        <f>'Month 1'!C29</f>
        <v>0</v>
      </c>
      <c r="D29" s="8">
        <f t="shared" si="0"/>
        <v>0</v>
      </c>
      <c r="E29" s="7">
        <v>0</v>
      </c>
      <c r="F29" s="8">
        <f>E29-D29</f>
        <v>0</v>
      </c>
      <c r="G29" s="8">
        <f>D29+'Month 5'!G29</f>
        <v>0</v>
      </c>
      <c r="H29" s="8">
        <f>E29+'Month 5'!H29</f>
        <v>0</v>
      </c>
      <c r="I29" s="117">
        <f>H29-G29</f>
        <v>0</v>
      </c>
    </row>
    <row r="30" spans="1:14" ht="15.95" customHeight="1" x14ac:dyDescent="0.2">
      <c r="A30" s="90" t="s">
        <v>54</v>
      </c>
      <c r="B30" s="77">
        <v>4152</v>
      </c>
      <c r="C30" s="8">
        <f>'Month 1'!C30</f>
        <v>0</v>
      </c>
      <c r="D30" s="8">
        <f t="shared" si="0"/>
        <v>0</v>
      </c>
      <c r="E30" s="7">
        <v>0</v>
      </c>
      <c r="F30" s="8">
        <f t="shared" ref="F30:F39" si="1">E30-D30</f>
        <v>0</v>
      </c>
      <c r="G30" s="8">
        <f>D30+'Month 5'!G30</f>
        <v>0</v>
      </c>
      <c r="H30" s="8">
        <f>E30+'Month 5'!H30</f>
        <v>0</v>
      </c>
      <c r="I30" s="117">
        <f t="shared" ref="I30:I39" si="2">H30-G30</f>
        <v>0</v>
      </c>
    </row>
    <row r="31" spans="1:14" ht="15.95" customHeight="1" x14ac:dyDescent="0.2">
      <c r="A31" s="90" t="s">
        <v>46</v>
      </c>
      <c r="B31" s="77">
        <v>4152</v>
      </c>
      <c r="C31" s="8">
        <f>'Month 1'!C31</f>
        <v>0</v>
      </c>
      <c r="D31" s="8">
        <f t="shared" si="0"/>
        <v>0</v>
      </c>
      <c r="E31" s="7">
        <v>0</v>
      </c>
      <c r="F31" s="8">
        <f t="shared" si="1"/>
        <v>0</v>
      </c>
      <c r="G31" s="8">
        <f>D31+'Month 5'!G31</f>
        <v>0</v>
      </c>
      <c r="H31" s="8">
        <f>E31+'Month 5'!H31</f>
        <v>0</v>
      </c>
      <c r="I31" s="117">
        <f t="shared" si="2"/>
        <v>0</v>
      </c>
    </row>
    <row r="32" spans="1:14" ht="15.95" customHeight="1" x14ac:dyDescent="0.2">
      <c r="A32" s="90" t="s">
        <v>11</v>
      </c>
      <c r="B32" s="77">
        <v>4152</v>
      </c>
      <c r="C32" s="8">
        <f>'Month 1'!C32</f>
        <v>0</v>
      </c>
      <c r="D32" s="8">
        <f t="shared" si="0"/>
        <v>0</v>
      </c>
      <c r="E32" s="7">
        <v>0</v>
      </c>
      <c r="F32" s="8">
        <f t="shared" si="1"/>
        <v>0</v>
      </c>
      <c r="G32" s="8">
        <f>D32+'Month 5'!G32</f>
        <v>0</v>
      </c>
      <c r="H32" s="8">
        <f>E32+'Month 5'!H32</f>
        <v>0</v>
      </c>
      <c r="I32" s="117">
        <f t="shared" si="2"/>
        <v>0</v>
      </c>
      <c r="L32" s="55" t="s">
        <v>3</v>
      </c>
    </row>
    <row r="33" spans="1:12" ht="15.95" customHeight="1" x14ac:dyDescent="0.2">
      <c r="A33" s="90" t="s">
        <v>12</v>
      </c>
      <c r="B33" s="77">
        <v>4152</v>
      </c>
      <c r="C33" s="8">
        <f>'Month 1'!C33</f>
        <v>0</v>
      </c>
      <c r="D33" s="8">
        <f t="shared" si="0"/>
        <v>0</v>
      </c>
      <c r="E33" s="7">
        <v>0</v>
      </c>
      <c r="F33" s="8">
        <f t="shared" si="1"/>
        <v>0</v>
      </c>
      <c r="G33" s="8">
        <f>D33+'Month 5'!G33</f>
        <v>0</v>
      </c>
      <c r="H33" s="8">
        <f>E33+'Month 5'!H33</f>
        <v>0</v>
      </c>
      <c r="I33" s="117">
        <f t="shared" si="2"/>
        <v>0</v>
      </c>
    </row>
    <row r="34" spans="1:12" ht="15.95" customHeight="1" x14ac:dyDescent="0.2">
      <c r="A34" s="90" t="s">
        <v>13</v>
      </c>
      <c r="B34" s="77">
        <v>4152</v>
      </c>
      <c r="C34" s="8">
        <f>'Month 1'!C34</f>
        <v>0</v>
      </c>
      <c r="D34" s="8">
        <f t="shared" si="0"/>
        <v>0</v>
      </c>
      <c r="E34" s="7">
        <v>0</v>
      </c>
      <c r="F34" s="8">
        <f t="shared" si="1"/>
        <v>0</v>
      </c>
      <c r="G34" s="8">
        <f>D34+'Month 5'!G34</f>
        <v>0</v>
      </c>
      <c r="H34" s="8">
        <f>E34+'Month 5'!H34</f>
        <v>0</v>
      </c>
      <c r="I34" s="117">
        <f t="shared" si="2"/>
        <v>0</v>
      </c>
    </row>
    <row r="35" spans="1:12" ht="15.95" customHeight="1" x14ac:dyDescent="0.2">
      <c r="A35" s="90" t="s">
        <v>14</v>
      </c>
      <c r="B35" s="77">
        <v>4152</v>
      </c>
      <c r="C35" s="8">
        <f>'Month 1'!C35</f>
        <v>0</v>
      </c>
      <c r="D35" s="8">
        <f t="shared" si="0"/>
        <v>0</v>
      </c>
      <c r="E35" s="7">
        <v>0</v>
      </c>
      <c r="F35" s="8">
        <f t="shared" si="1"/>
        <v>0</v>
      </c>
      <c r="G35" s="8">
        <f>D35+'Month 5'!G35</f>
        <v>0</v>
      </c>
      <c r="H35" s="8">
        <f>E35+'Month 5'!H35</f>
        <v>0</v>
      </c>
      <c r="I35" s="117">
        <f t="shared" si="2"/>
        <v>0</v>
      </c>
    </row>
    <row r="36" spans="1:12" ht="15.95" customHeight="1" x14ac:dyDescent="0.2">
      <c r="A36" s="90" t="s">
        <v>15</v>
      </c>
      <c r="B36" s="77">
        <v>4152</v>
      </c>
      <c r="C36" s="8">
        <f>'Month 1'!C36</f>
        <v>0</v>
      </c>
      <c r="D36" s="8">
        <f t="shared" si="0"/>
        <v>0</v>
      </c>
      <c r="E36" s="7">
        <v>0</v>
      </c>
      <c r="F36" s="8">
        <f t="shared" si="1"/>
        <v>0</v>
      </c>
      <c r="G36" s="8">
        <f>D36+'Month 5'!G36</f>
        <v>0</v>
      </c>
      <c r="H36" s="8">
        <f>E36+'Month 5'!H36</f>
        <v>0</v>
      </c>
      <c r="I36" s="117">
        <f t="shared" si="2"/>
        <v>0</v>
      </c>
    </row>
    <row r="37" spans="1:12" ht="15.95" customHeight="1" x14ac:dyDescent="0.25">
      <c r="A37" s="90" t="s">
        <v>93</v>
      </c>
      <c r="B37" s="77">
        <v>4152</v>
      </c>
      <c r="C37" s="8">
        <f>'Month 1'!C37</f>
        <v>0</v>
      </c>
      <c r="D37" s="8">
        <f t="shared" si="0"/>
        <v>0</v>
      </c>
      <c r="E37" s="7">
        <v>0</v>
      </c>
      <c r="F37" s="8">
        <f t="shared" si="1"/>
        <v>0</v>
      </c>
      <c r="G37" s="8">
        <f>D37+'Month 5'!G37</f>
        <v>0</v>
      </c>
      <c r="H37" s="8">
        <f>E37+'Month 5'!H37</f>
        <v>0</v>
      </c>
      <c r="I37" s="117">
        <f t="shared" si="2"/>
        <v>0</v>
      </c>
    </row>
    <row r="38" spans="1:12" ht="15.95" customHeight="1" x14ac:dyDescent="0.25">
      <c r="A38" s="90" t="s">
        <v>94</v>
      </c>
      <c r="B38" s="77">
        <v>4152</v>
      </c>
      <c r="C38" s="8">
        <f>'Month 1'!C38</f>
        <v>0</v>
      </c>
      <c r="D38" s="8">
        <f t="shared" si="0"/>
        <v>0</v>
      </c>
      <c r="E38" s="7">
        <v>0</v>
      </c>
      <c r="F38" s="8">
        <f t="shared" si="1"/>
        <v>0</v>
      </c>
      <c r="G38" s="8">
        <f>D38+'Month 5'!G38</f>
        <v>0</v>
      </c>
      <c r="H38" s="8">
        <f>E38+'Month 5'!H38</f>
        <v>0</v>
      </c>
      <c r="I38" s="117">
        <f t="shared" si="2"/>
        <v>0</v>
      </c>
      <c r="K38" s="55" t="s">
        <v>3</v>
      </c>
    </row>
    <row r="39" spans="1:12" ht="15.95" customHeight="1" x14ac:dyDescent="0.2">
      <c r="A39" s="90" t="s">
        <v>16</v>
      </c>
      <c r="B39" s="77">
        <v>4152</v>
      </c>
      <c r="C39" s="8">
        <f>'Month 1'!C39</f>
        <v>0</v>
      </c>
      <c r="D39" s="8">
        <f>IF($E$6&gt;$G$4,ROUND(C39/$I$6,2)*$G$4,ROUND(C39/$I$6,2)*$E$6)</f>
        <v>0</v>
      </c>
      <c r="E39" s="7">
        <v>0</v>
      </c>
      <c r="F39" s="8">
        <f t="shared" si="1"/>
        <v>0</v>
      </c>
      <c r="G39" s="8">
        <f>D39+'Month 5'!G39</f>
        <v>0</v>
      </c>
      <c r="H39" s="8">
        <f>E39+'Month 5'!H39</f>
        <v>0</v>
      </c>
      <c r="I39" s="117">
        <f t="shared" si="2"/>
        <v>0</v>
      </c>
    </row>
    <row r="40" spans="1:12" ht="15.95" customHeight="1" x14ac:dyDescent="0.2">
      <c r="A40" s="78" t="s">
        <v>49</v>
      </c>
      <c r="B40" s="79">
        <v>4152</v>
      </c>
      <c r="C40" s="110">
        <f t="shared" ref="C40:I40" si="3">SUM(C28:C39)</f>
        <v>0</v>
      </c>
      <c r="D40" s="110">
        <f t="shared" si="3"/>
        <v>0</v>
      </c>
      <c r="E40" s="110">
        <f t="shared" si="3"/>
        <v>0</v>
      </c>
      <c r="F40" s="110">
        <f t="shared" si="3"/>
        <v>0</v>
      </c>
      <c r="G40" s="110">
        <f t="shared" si="3"/>
        <v>0</v>
      </c>
      <c r="H40" s="110">
        <f t="shared" si="3"/>
        <v>0</v>
      </c>
      <c r="I40" s="110">
        <f t="shared" si="3"/>
        <v>0</v>
      </c>
    </row>
    <row r="41" spans="1:12" s="60" customFormat="1" ht="15.95" customHeight="1" x14ac:dyDescent="0.2">
      <c r="A41" s="91"/>
      <c r="B41" s="92"/>
      <c r="C41" s="127"/>
      <c r="D41" s="111"/>
      <c r="E41" s="127"/>
      <c r="F41" s="111"/>
      <c r="G41" s="111"/>
      <c r="H41" s="127"/>
      <c r="I41" s="128"/>
      <c r="L41" s="60" t="s">
        <v>3</v>
      </c>
    </row>
    <row r="42" spans="1:12" ht="15.95" customHeight="1" x14ac:dyDescent="0.25">
      <c r="A42" s="89" t="s">
        <v>17</v>
      </c>
      <c r="B42" s="79"/>
      <c r="C42" s="23"/>
      <c r="D42" s="109"/>
      <c r="E42" s="23"/>
      <c r="F42" s="109"/>
      <c r="G42" s="109"/>
      <c r="H42" s="23"/>
      <c r="I42" s="126"/>
    </row>
    <row r="43" spans="1:12" ht="15.95" customHeight="1" x14ac:dyDescent="0.2">
      <c r="A43" s="76" t="s">
        <v>18</v>
      </c>
      <c r="B43" s="77">
        <v>4155</v>
      </c>
      <c r="C43" s="8">
        <f>'Month 1'!C43</f>
        <v>0</v>
      </c>
      <c r="D43" s="8">
        <f>IF($E$6&gt;$G$4,ROUND(C43/$I$6,2)*$G$4,ROUND(C43/$I$6,2)*$E$6)</f>
        <v>0</v>
      </c>
      <c r="E43" s="7">
        <v>0</v>
      </c>
      <c r="F43" s="8">
        <f>E43-D43</f>
        <v>0</v>
      </c>
      <c r="G43" s="8">
        <f>D43+'Month 5'!G43</f>
        <v>0</v>
      </c>
      <c r="H43" s="8">
        <f>E43+'Month 5'!H43</f>
        <v>0</v>
      </c>
      <c r="I43" s="117">
        <f>H43-G43</f>
        <v>0</v>
      </c>
    </row>
    <row r="44" spans="1:12" ht="15.95" customHeight="1" x14ac:dyDescent="0.2">
      <c r="A44" s="90" t="s">
        <v>19</v>
      </c>
      <c r="B44" s="77">
        <v>4155</v>
      </c>
      <c r="C44" s="8">
        <f>'Month 1'!C44</f>
        <v>0</v>
      </c>
      <c r="D44" s="8">
        <f>IF($E$6&gt;$G$4,ROUND(C44/$I$6,2)*$G$4,ROUND(C44/$I$6,2)*$E$6)</f>
        <v>0</v>
      </c>
      <c r="E44" s="7">
        <v>0</v>
      </c>
      <c r="F44" s="8">
        <f>E44-D44</f>
        <v>0</v>
      </c>
      <c r="G44" s="8">
        <f>D44+'Month 5'!G44</f>
        <v>0</v>
      </c>
      <c r="H44" s="8">
        <f>E44+'Month 5'!H44</f>
        <v>0</v>
      </c>
      <c r="I44" s="117">
        <f>H44-G44</f>
        <v>0</v>
      </c>
    </row>
    <row r="45" spans="1:12" ht="15.95" customHeight="1" x14ac:dyDescent="0.2">
      <c r="A45" s="90" t="s">
        <v>55</v>
      </c>
      <c r="B45" s="77">
        <v>4155</v>
      </c>
      <c r="C45" s="8">
        <f>'Month 1'!C45</f>
        <v>0</v>
      </c>
      <c r="D45" s="8">
        <f>IF($E$6&gt;$G$4,ROUND(C45/$I$6,2)*$G$4,ROUND(C45/$I$6,2)*$E$6)</f>
        <v>0</v>
      </c>
      <c r="E45" s="7">
        <v>0</v>
      </c>
      <c r="F45" s="8">
        <f>E45-D45</f>
        <v>0</v>
      </c>
      <c r="G45" s="8">
        <f>D45+'Month 5'!G45</f>
        <v>0</v>
      </c>
      <c r="H45" s="8">
        <f>E45+'Month 5'!H45</f>
        <v>0</v>
      </c>
      <c r="I45" s="117">
        <f>H45-G45</f>
        <v>0</v>
      </c>
    </row>
    <row r="46" spans="1:12" ht="15.95" customHeight="1" x14ac:dyDescent="0.2">
      <c r="A46" s="78" t="s">
        <v>20</v>
      </c>
      <c r="B46" s="79">
        <v>4155</v>
      </c>
      <c r="C46" s="104">
        <f>SUM(C43:C45)</f>
        <v>0</v>
      </c>
      <c r="D46" s="121">
        <f>SUM(D43:D45)</f>
        <v>0</v>
      </c>
      <c r="E46" s="121">
        <f>SUM(E43:E45)</f>
        <v>0</v>
      </c>
      <c r="F46" s="121">
        <f>E46-D46</f>
        <v>0</v>
      </c>
      <c r="G46" s="121">
        <f>SUM(G43:G45)</f>
        <v>0</v>
      </c>
      <c r="H46" s="121">
        <f>SUM(H43:H45)</f>
        <v>0</v>
      </c>
      <c r="I46" s="122">
        <f>H46-G46</f>
        <v>0</v>
      </c>
      <c r="K46" s="55" t="s">
        <v>3</v>
      </c>
    </row>
    <row r="47" spans="1:12" s="60" customFormat="1" ht="15.95" customHeight="1" x14ac:dyDescent="0.2">
      <c r="A47" s="78" t="s">
        <v>98</v>
      </c>
      <c r="B47" s="92"/>
      <c r="C47" s="104">
        <f>C46+C40+C26+C24+C23</f>
        <v>0</v>
      </c>
      <c r="D47" s="104">
        <f t="shared" ref="D47:I47" si="4">D46+D40+D26+D24+D23</f>
        <v>0</v>
      </c>
      <c r="E47" s="104">
        <f t="shared" si="4"/>
        <v>0</v>
      </c>
      <c r="F47" s="104">
        <f t="shared" si="4"/>
        <v>0</v>
      </c>
      <c r="G47" s="104">
        <f t="shared" si="4"/>
        <v>0</v>
      </c>
      <c r="H47" s="104">
        <f t="shared" si="4"/>
        <v>0</v>
      </c>
      <c r="I47" s="104">
        <f t="shared" si="4"/>
        <v>0</v>
      </c>
    </row>
    <row r="48" spans="1:12" ht="15.95" customHeight="1" thickBot="1" x14ac:dyDescent="0.25">
      <c r="A48" s="93"/>
      <c r="B48" s="81"/>
      <c r="C48" s="112"/>
      <c r="D48" s="112"/>
      <c r="E48" s="112"/>
      <c r="F48" s="112"/>
      <c r="G48" s="112"/>
      <c r="H48" s="112"/>
      <c r="I48" s="129"/>
    </row>
    <row r="49" spans="1:9" ht="15.95" customHeight="1" x14ac:dyDescent="0.25">
      <c r="A49" s="89" t="s">
        <v>78</v>
      </c>
      <c r="B49" s="77"/>
      <c r="C49" s="23"/>
      <c r="D49" s="23"/>
      <c r="E49" s="23"/>
      <c r="F49" s="23"/>
      <c r="G49" s="23"/>
      <c r="H49" s="23"/>
      <c r="I49" s="190"/>
    </row>
    <row r="50" spans="1:9" ht="15.95" customHeight="1" x14ac:dyDescent="0.2">
      <c r="A50" s="90" t="s">
        <v>79</v>
      </c>
      <c r="B50" s="77">
        <v>3310</v>
      </c>
      <c r="C50" s="8">
        <f>'Month 1'!C50</f>
        <v>0</v>
      </c>
      <c r="D50" s="8">
        <f t="shared" ref="D50:D55" si="5">IF($E$6&gt;$G$4,ROUND(C50/$I$6,2)*$G$4,ROUND(C50/$I$6,2)*$E$6)</f>
        <v>0</v>
      </c>
      <c r="E50" s="7">
        <v>0</v>
      </c>
      <c r="F50" s="8">
        <f t="shared" ref="F50:F55" si="6">E50-D50</f>
        <v>0</v>
      </c>
      <c r="G50" s="8">
        <f>D50+'Month 5'!G50</f>
        <v>0</v>
      </c>
      <c r="H50" s="8">
        <f>E50+'Month 5'!H50</f>
        <v>0</v>
      </c>
      <c r="I50" s="117">
        <f t="shared" ref="I50:I55" si="7">H50-G50</f>
        <v>0</v>
      </c>
    </row>
    <row r="51" spans="1:9" ht="15.95" customHeight="1" x14ac:dyDescent="0.2">
      <c r="A51" s="90" t="s">
        <v>80</v>
      </c>
      <c r="B51" s="77">
        <v>3481</v>
      </c>
      <c r="C51" s="8">
        <f>'Month 1'!C51</f>
        <v>0</v>
      </c>
      <c r="D51" s="8">
        <f t="shared" si="5"/>
        <v>0</v>
      </c>
      <c r="E51" s="7">
        <v>0</v>
      </c>
      <c r="F51" s="8">
        <f t="shared" si="6"/>
        <v>0</v>
      </c>
      <c r="G51" s="8">
        <f>D51+'Month 5'!G51</f>
        <v>0</v>
      </c>
      <c r="H51" s="8">
        <f>E51+'Month 5'!H51</f>
        <v>0</v>
      </c>
      <c r="I51" s="117">
        <f t="shared" si="7"/>
        <v>0</v>
      </c>
    </row>
    <row r="52" spans="1:9" ht="15.95" customHeight="1" x14ac:dyDescent="0.2">
      <c r="A52" s="90" t="s">
        <v>81</v>
      </c>
      <c r="B52" s="77">
        <v>3300</v>
      </c>
      <c r="C52" s="8">
        <f>'Month 1'!C52</f>
        <v>0</v>
      </c>
      <c r="D52" s="8">
        <f t="shared" si="5"/>
        <v>0</v>
      </c>
      <c r="E52" s="7">
        <v>0</v>
      </c>
      <c r="F52" s="8">
        <f t="shared" si="6"/>
        <v>0</v>
      </c>
      <c r="G52" s="8">
        <f>D52+'Month 5'!G52</f>
        <v>0</v>
      </c>
      <c r="H52" s="8">
        <f>E52+'Month 5'!H52</f>
        <v>0</v>
      </c>
      <c r="I52" s="117">
        <f t="shared" si="7"/>
        <v>0</v>
      </c>
    </row>
    <row r="53" spans="1:9" ht="15.95" customHeight="1" x14ac:dyDescent="0.2">
      <c r="A53" s="90" t="s">
        <v>82</v>
      </c>
      <c r="B53" s="77">
        <v>4153</v>
      </c>
      <c r="C53" s="8">
        <f>'Month 1'!C53</f>
        <v>0</v>
      </c>
      <c r="D53" s="8">
        <f t="shared" si="5"/>
        <v>0</v>
      </c>
      <c r="E53" s="7">
        <v>0</v>
      </c>
      <c r="F53" s="8">
        <f t="shared" si="6"/>
        <v>0</v>
      </c>
      <c r="G53" s="8">
        <f>D53+'Month 5'!G53</f>
        <v>0</v>
      </c>
      <c r="H53" s="8">
        <f>E53+'Month 5'!H53</f>
        <v>0</v>
      </c>
      <c r="I53" s="117">
        <f t="shared" si="7"/>
        <v>0</v>
      </c>
    </row>
    <row r="54" spans="1:9" ht="15.95" customHeight="1" x14ac:dyDescent="0.2">
      <c r="A54" s="90" t="s">
        <v>95</v>
      </c>
      <c r="B54" s="77">
        <v>4153</v>
      </c>
      <c r="C54" s="8">
        <f>'Month 1'!C54</f>
        <v>0</v>
      </c>
      <c r="D54" s="8">
        <f t="shared" si="5"/>
        <v>0</v>
      </c>
      <c r="E54" s="7">
        <v>0</v>
      </c>
      <c r="F54" s="8">
        <f t="shared" si="6"/>
        <v>0</v>
      </c>
      <c r="G54" s="8">
        <f>D54+'Month 5'!G54</f>
        <v>0</v>
      </c>
      <c r="H54" s="8">
        <f>E54+'Month 5'!H54</f>
        <v>0</v>
      </c>
      <c r="I54" s="117">
        <f t="shared" si="7"/>
        <v>0</v>
      </c>
    </row>
    <row r="55" spans="1:9" ht="15.95" customHeight="1" x14ac:dyDescent="0.2">
      <c r="A55" s="90" t="s">
        <v>114</v>
      </c>
      <c r="B55" s="77">
        <v>4154</v>
      </c>
      <c r="C55" s="8">
        <f>'Month 1'!C55</f>
        <v>0</v>
      </c>
      <c r="D55" s="8">
        <f t="shared" si="5"/>
        <v>0</v>
      </c>
      <c r="E55" s="7">
        <v>0</v>
      </c>
      <c r="F55" s="8">
        <f t="shared" si="6"/>
        <v>0</v>
      </c>
      <c r="G55" s="8">
        <f>D55+'Month 5'!G55</f>
        <v>0</v>
      </c>
      <c r="H55" s="8">
        <f>E55+'Month 5'!H55</f>
        <v>0</v>
      </c>
      <c r="I55" s="117">
        <f t="shared" si="7"/>
        <v>0</v>
      </c>
    </row>
    <row r="56" spans="1:9" ht="15.95" customHeight="1" thickBot="1" x14ac:dyDescent="0.25">
      <c r="A56" s="182" t="s">
        <v>108</v>
      </c>
      <c r="B56" s="95"/>
      <c r="C56" s="104">
        <f>SUM(C50:C55)</f>
        <v>0</v>
      </c>
      <c r="D56" s="104">
        <f t="shared" ref="D56:I56" si="8">SUM(D50:D55)</f>
        <v>0</v>
      </c>
      <c r="E56" s="104">
        <f t="shared" si="8"/>
        <v>0</v>
      </c>
      <c r="F56" s="104">
        <f t="shared" si="8"/>
        <v>0</v>
      </c>
      <c r="G56" s="104">
        <f t="shared" si="8"/>
        <v>0</v>
      </c>
      <c r="H56" s="104">
        <f t="shared" si="8"/>
        <v>0</v>
      </c>
      <c r="I56" s="104">
        <f t="shared" si="8"/>
        <v>0</v>
      </c>
    </row>
    <row r="57" spans="1:9" ht="15.95" customHeight="1" x14ac:dyDescent="0.2">
      <c r="A57" s="96" t="s">
        <v>21</v>
      </c>
      <c r="B57" s="97"/>
      <c r="C57" s="183">
        <f>'Month 1'!C57</f>
        <v>0</v>
      </c>
      <c r="D57" s="113">
        <f>IF($E$6&gt;$G$4,(C57/$I$6)*$G$4,(C57/$I$6*$E$6))</f>
        <v>0</v>
      </c>
      <c r="E57" s="7">
        <v>0</v>
      </c>
      <c r="F57" s="130">
        <f>E57-D57</f>
        <v>0</v>
      </c>
      <c r="G57" s="130">
        <f>D57+'Month 5'!G57</f>
        <v>0</v>
      </c>
      <c r="H57" s="130">
        <f>E57+'Month 5'!H57</f>
        <v>0</v>
      </c>
      <c r="I57" s="131">
        <f>H57-G57</f>
        <v>0</v>
      </c>
    </row>
    <row r="58" spans="1:9" ht="15.95" customHeight="1" x14ac:dyDescent="0.2">
      <c r="A58" s="90"/>
      <c r="B58" s="98"/>
      <c r="C58" s="23"/>
      <c r="D58" s="109"/>
      <c r="E58" s="23"/>
      <c r="F58" s="109"/>
      <c r="G58" s="109"/>
      <c r="H58" s="23"/>
      <c r="I58" s="126"/>
    </row>
    <row r="59" spans="1:9" ht="15.95" customHeight="1" x14ac:dyDescent="0.2">
      <c r="A59" s="99" t="s">
        <v>22</v>
      </c>
      <c r="B59" s="100"/>
      <c r="C59" s="184">
        <f>'Month 1'!C59</f>
        <v>0</v>
      </c>
      <c r="D59" s="184">
        <f>(D15+D18+D20+D47+D56)-D57</f>
        <v>0</v>
      </c>
      <c r="E59" s="184">
        <f>(E15+E18+E20+E47+E56)-E57</f>
        <v>0</v>
      </c>
      <c r="F59" s="184">
        <f>E59-D59</f>
        <v>0</v>
      </c>
      <c r="G59" s="184">
        <f>D59+'Month 5'!G59</f>
        <v>0</v>
      </c>
      <c r="H59" s="184">
        <f>E59+'Month 5'!H59</f>
        <v>0</v>
      </c>
      <c r="I59" s="192">
        <f>H59-G59</f>
        <v>0</v>
      </c>
    </row>
    <row r="60" spans="1:9" ht="15.95" customHeight="1" thickBot="1" x14ac:dyDescent="0.25">
      <c r="A60" s="101"/>
      <c r="B60" s="102"/>
      <c r="C60" s="115"/>
      <c r="D60" s="115"/>
      <c r="E60" s="115"/>
      <c r="F60" s="115"/>
      <c r="G60" s="115"/>
      <c r="H60" s="115"/>
      <c r="I60" s="133"/>
    </row>
    <row r="61" spans="1:9" ht="15.95" customHeight="1" x14ac:dyDescent="0.2">
      <c r="A61" s="100"/>
      <c r="B61" s="100"/>
      <c r="C61" s="116"/>
      <c r="D61" s="116"/>
      <c r="E61" s="116"/>
      <c r="F61" s="116"/>
      <c r="G61" s="116"/>
      <c r="H61" s="116"/>
      <c r="I61" s="116"/>
    </row>
    <row r="62" spans="1:9" ht="15.95" customHeight="1" x14ac:dyDescent="0.2">
      <c r="A62" s="103" t="s">
        <v>192</v>
      </c>
      <c r="B62" s="103"/>
      <c r="C62" s="116"/>
      <c r="D62" s="116"/>
      <c r="E62" s="116"/>
      <c r="F62" s="116"/>
      <c r="G62" s="116"/>
      <c r="H62" s="116"/>
      <c r="I62" s="116"/>
    </row>
    <row r="63" spans="1:9" ht="15.95" customHeight="1" x14ac:dyDescent="0.2">
      <c r="A63" s="238" t="s">
        <v>71</v>
      </c>
      <c r="B63" s="238"/>
      <c r="C63" s="238"/>
      <c r="D63" s="238"/>
      <c r="E63" s="238"/>
      <c r="F63" s="238"/>
      <c r="G63" s="238"/>
      <c r="H63" s="136"/>
      <c r="I63" s="136"/>
    </row>
    <row r="64" spans="1:9" ht="15.95" customHeight="1" x14ac:dyDescent="0.2">
      <c r="A64" s="238" t="s">
        <v>104</v>
      </c>
      <c r="B64" s="238"/>
      <c r="C64" s="238"/>
      <c r="D64" s="238"/>
      <c r="E64" s="238"/>
      <c r="F64" s="238"/>
      <c r="G64" s="238"/>
      <c r="H64" s="238"/>
      <c r="I64" s="238"/>
    </row>
    <row r="65" spans="1:13" ht="15.95" customHeight="1" x14ac:dyDescent="0.2">
      <c r="A65" s="238" t="s">
        <v>105</v>
      </c>
      <c r="B65" s="238"/>
      <c r="C65" s="238"/>
      <c r="D65" s="238"/>
      <c r="E65" s="238"/>
      <c r="F65" s="238"/>
      <c r="G65" s="238"/>
      <c r="H65" s="238"/>
      <c r="I65" s="238"/>
    </row>
    <row r="66" spans="1:13" ht="15.95" customHeight="1" x14ac:dyDescent="0.2">
      <c r="A66" s="137"/>
      <c r="B66" s="137"/>
      <c r="C66" s="137"/>
      <c r="D66" s="137"/>
      <c r="E66" s="137"/>
      <c r="F66" s="137"/>
      <c r="G66" s="137"/>
      <c r="H66" s="136"/>
      <c r="I66" s="136"/>
    </row>
    <row r="67" spans="1:13" ht="15.95" customHeight="1" x14ac:dyDescent="0.2">
      <c r="A67" s="138" t="s">
        <v>57</v>
      </c>
      <c r="B67" s="138"/>
      <c r="C67" s="137"/>
      <c r="D67" s="137"/>
      <c r="E67" s="137"/>
      <c r="F67" s="137"/>
      <c r="G67" s="137"/>
      <c r="H67" s="136"/>
      <c r="I67" s="136"/>
    </row>
    <row r="68" spans="1:13" ht="15.95" customHeight="1" x14ac:dyDescent="0.25">
      <c r="A68" s="240" t="s">
        <v>23</v>
      </c>
      <c r="B68" s="241"/>
      <c r="C68" s="242"/>
      <c r="D68" s="242"/>
      <c r="E68" s="242"/>
      <c r="F68" s="242"/>
      <c r="G68" s="242"/>
      <c r="H68" s="242"/>
      <c r="I68" s="243"/>
    </row>
    <row r="69" spans="1:13" ht="15.95" customHeight="1" x14ac:dyDescent="0.25">
      <c r="A69" s="139"/>
      <c r="B69" s="140"/>
      <c r="C69" s="141"/>
      <c r="D69" s="239" t="str">
        <f>C4</f>
        <v>June</v>
      </c>
      <c r="E69" s="239"/>
      <c r="F69" s="141"/>
      <c r="G69" s="141"/>
      <c r="H69" s="244" t="s">
        <v>85</v>
      </c>
      <c r="I69" s="245"/>
    </row>
    <row r="70" spans="1:13" ht="42.75" customHeight="1" x14ac:dyDescent="0.25">
      <c r="A70" s="193"/>
      <c r="B70" s="143"/>
      <c r="C70" s="143"/>
      <c r="D70" s="143"/>
      <c r="E70" s="144" t="s">
        <v>24</v>
      </c>
      <c r="F70" s="145" t="s">
        <v>1</v>
      </c>
      <c r="G70" s="145" t="s">
        <v>25</v>
      </c>
      <c r="H70" s="146" t="s">
        <v>91</v>
      </c>
      <c r="I70" s="146" t="s">
        <v>92</v>
      </c>
    </row>
    <row r="71" spans="1:13" ht="15.95" customHeight="1" x14ac:dyDescent="0.2">
      <c r="A71" s="147" t="s">
        <v>109</v>
      </c>
      <c r="B71" s="148"/>
      <c r="C71" s="148"/>
      <c r="D71" s="210">
        <f>$E$11+$E$13</f>
        <v>0</v>
      </c>
      <c r="E71" s="211"/>
      <c r="F71" s="149">
        <f>I4</f>
        <v>0</v>
      </c>
      <c r="G71" s="150">
        <v>4141</v>
      </c>
      <c r="H71" s="9"/>
      <c r="I71" s="10"/>
    </row>
    <row r="72" spans="1:13" ht="15.95" customHeight="1" x14ac:dyDescent="0.2">
      <c r="A72" s="147" t="s">
        <v>112</v>
      </c>
      <c r="B72" s="148"/>
      <c r="C72" s="148"/>
      <c r="D72" s="210">
        <f>$E$12+$E$14</f>
        <v>0</v>
      </c>
      <c r="E72" s="211"/>
      <c r="F72" s="149">
        <f>I4</f>
        <v>0</v>
      </c>
      <c r="G72" s="150">
        <v>4140</v>
      </c>
      <c r="H72" s="11"/>
      <c r="I72" s="12"/>
    </row>
    <row r="73" spans="1:13" ht="15.95" customHeight="1" x14ac:dyDescent="0.2">
      <c r="A73" s="142" t="s">
        <v>47</v>
      </c>
      <c r="B73" s="151"/>
      <c r="C73" s="152"/>
      <c r="D73" s="210"/>
      <c r="E73" s="211"/>
      <c r="F73" s="153"/>
      <c r="G73" s="150"/>
      <c r="H73" s="11"/>
      <c r="I73" s="12"/>
    </row>
    <row r="74" spans="1:13" ht="15.95" customHeight="1" x14ac:dyDescent="0.2">
      <c r="A74" s="154" t="s">
        <v>53</v>
      </c>
      <c r="B74" s="157"/>
      <c r="C74" s="155"/>
      <c r="D74" s="210">
        <f>$E$23</f>
        <v>0</v>
      </c>
      <c r="E74" s="211"/>
      <c r="F74" s="149">
        <f>$F$71</f>
        <v>0</v>
      </c>
      <c r="G74" s="150">
        <v>4151</v>
      </c>
      <c r="H74" s="11"/>
      <c r="I74" s="12"/>
      <c r="J74" s="61"/>
    </row>
    <row r="75" spans="1:13" ht="15.95" customHeight="1" x14ac:dyDescent="0.2">
      <c r="A75" s="156" t="s">
        <v>10</v>
      </c>
      <c r="B75" s="155"/>
      <c r="C75" s="155"/>
      <c r="D75" s="210">
        <f>$E$24</f>
        <v>0</v>
      </c>
      <c r="E75" s="211"/>
      <c r="F75" s="149">
        <f>$F$71</f>
        <v>0</v>
      </c>
      <c r="G75" s="150">
        <v>3580</v>
      </c>
      <c r="H75" s="11"/>
      <c r="I75" s="12"/>
      <c r="K75" s="55" t="s">
        <v>3</v>
      </c>
    </row>
    <row r="76" spans="1:13" ht="15.95" customHeight="1" x14ac:dyDescent="0.2">
      <c r="A76" s="154" t="s">
        <v>138</v>
      </c>
      <c r="B76" s="157"/>
      <c r="C76" s="155"/>
      <c r="D76" s="210">
        <f>$E$26</f>
        <v>0</v>
      </c>
      <c r="E76" s="211"/>
      <c r="F76" s="149">
        <f>$F$71</f>
        <v>0</v>
      </c>
      <c r="G76" s="150">
        <v>3570</v>
      </c>
      <c r="H76" s="11"/>
      <c r="I76" s="12"/>
    </row>
    <row r="77" spans="1:13" ht="15.95" customHeight="1" x14ac:dyDescent="0.2">
      <c r="A77" s="154" t="s">
        <v>83</v>
      </c>
      <c r="B77" s="157"/>
      <c r="C77" s="155"/>
      <c r="D77" s="210">
        <f>$E$18</f>
        <v>0</v>
      </c>
      <c r="E77" s="211"/>
      <c r="F77" s="149">
        <f>$F$71</f>
        <v>0</v>
      </c>
      <c r="G77" s="150">
        <v>3561</v>
      </c>
      <c r="H77" s="11"/>
      <c r="I77" s="12"/>
    </row>
    <row r="78" spans="1:13" ht="15.95" customHeight="1" x14ac:dyDescent="0.2">
      <c r="A78" s="154" t="s">
        <v>84</v>
      </c>
      <c r="B78" s="157"/>
      <c r="C78" s="155"/>
      <c r="D78" s="210">
        <f>$E$20</f>
        <v>0</v>
      </c>
      <c r="E78" s="211"/>
      <c r="F78" s="149">
        <f>$F$71</f>
        <v>0</v>
      </c>
      <c r="G78" s="150">
        <v>3561</v>
      </c>
      <c r="H78" s="11"/>
      <c r="I78" s="12"/>
    </row>
    <row r="79" spans="1:13" ht="15.95" customHeight="1" x14ac:dyDescent="0.2">
      <c r="A79" s="155" t="s">
        <v>48</v>
      </c>
      <c r="B79" s="248">
        <f>$E$40</f>
        <v>0</v>
      </c>
      <c r="C79" s="249"/>
      <c r="D79" s="229"/>
      <c r="E79" s="230"/>
      <c r="F79" s="158"/>
      <c r="G79" s="159"/>
      <c r="H79" s="11"/>
      <c r="I79" s="12"/>
    </row>
    <row r="80" spans="1:13" ht="15.95" customHeight="1" x14ac:dyDescent="0.2">
      <c r="A80" s="155" t="s">
        <v>27</v>
      </c>
      <c r="B80" s="236">
        <f>$E$57</f>
        <v>0</v>
      </c>
      <c r="C80" s="237"/>
      <c r="D80" s="246"/>
      <c r="E80" s="247"/>
      <c r="F80" s="158"/>
      <c r="G80" s="159"/>
      <c r="H80" s="11"/>
      <c r="I80" s="12"/>
      <c r="J80" s="62"/>
      <c r="M80" s="55" t="s">
        <v>3</v>
      </c>
    </row>
    <row r="81" spans="1:9" ht="15.95" customHeight="1" x14ac:dyDescent="0.2">
      <c r="A81" s="156" t="s">
        <v>50</v>
      </c>
      <c r="B81" s="155"/>
      <c r="C81" s="160"/>
      <c r="D81" s="210">
        <f>$B$79-$B$80</f>
        <v>0</v>
      </c>
      <c r="E81" s="211"/>
      <c r="F81" s="149">
        <f>$F$71</f>
        <v>0</v>
      </c>
      <c r="G81" s="150">
        <v>4152</v>
      </c>
      <c r="H81" s="11"/>
      <c r="I81" s="12"/>
    </row>
    <row r="82" spans="1:9" ht="15.95" customHeight="1" x14ac:dyDescent="0.2">
      <c r="A82" s="161" t="s">
        <v>26</v>
      </c>
      <c r="B82" s="162"/>
      <c r="C82" s="162"/>
      <c r="D82" s="210">
        <f>$E$46</f>
        <v>0</v>
      </c>
      <c r="E82" s="211"/>
      <c r="F82" s="149">
        <f t="shared" ref="F82:F88" si="9">$F$71</f>
        <v>0</v>
      </c>
      <c r="G82" s="150">
        <v>4155</v>
      </c>
      <c r="H82" s="11"/>
      <c r="I82" s="12"/>
    </row>
    <row r="83" spans="1:9" ht="15.95" customHeight="1" x14ac:dyDescent="0.2">
      <c r="A83" s="163" t="s">
        <v>79</v>
      </c>
      <c r="B83" s="164"/>
      <c r="C83" s="162"/>
      <c r="D83" s="210">
        <f>$E$50</f>
        <v>0</v>
      </c>
      <c r="E83" s="211"/>
      <c r="F83" s="149">
        <f t="shared" si="9"/>
        <v>0</v>
      </c>
      <c r="G83" s="150">
        <v>3310</v>
      </c>
      <c r="H83" s="11"/>
      <c r="I83" s="12"/>
    </row>
    <row r="84" spans="1:9" ht="15.95" customHeight="1" x14ac:dyDescent="0.2">
      <c r="A84" s="163" t="s">
        <v>80</v>
      </c>
      <c r="B84" s="164"/>
      <c r="C84" s="162"/>
      <c r="D84" s="210">
        <f>$E$51</f>
        <v>0</v>
      </c>
      <c r="E84" s="211"/>
      <c r="F84" s="149">
        <f t="shared" si="9"/>
        <v>0</v>
      </c>
      <c r="G84" s="150">
        <v>3481</v>
      </c>
      <c r="H84" s="9"/>
      <c r="I84" s="10"/>
    </row>
    <row r="85" spans="1:9" ht="15.95" customHeight="1" x14ac:dyDescent="0.2">
      <c r="A85" s="163" t="s">
        <v>81</v>
      </c>
      <c r="B85" s="164"/>
      <c r="C85" s="162"/>
      <c r="D85" s="210">
        <f>$E$52</f>
        <v>0</v>
      </c>
      <c r="E85" s="211"/>
      <c r="F85" s="149">
        <f t="shared" si="9"/>
        <v>0</v>
      </c>
      <c r="G85" s="150">
        <v>3300</v>
      </c>
      <c r="H85" s="9"/>
      <c r="I85" s="10"/>
    </row>
    <row r="86" spans="1:9" ht="15.95" customHeight="1" x14ac:dyDescent="0.2">
      <c r="A86" s="165" t="s">
        <v>82</v>
      </c>
      <c r="B86" s="166"/>
      <c r="C86" s="148"/>
      <c r="D86" s="210">
        <f>$E$53</f>
        <v>0</v>
      </c>
      <c r="E86" s="211"/>
      <c r="F86" s="149">
        <f t="shared" si="9"/>
        <v>0</v>
      </c>
      <c r="G86" s="150">
        <v>4153</v>
      </c>
      <c r="H86" s="9"/>
      <c r="I86" s="10"/>
    </row>
    <row r="87" spans="1:9" ht="15.95" customHeight="1" x14ac:dyDescent="0.2">
      <c r="A87" s="165" t="s">
        <v>96</v>
      </c>
      <c r="B87" s="166"/>
      <c r="C87" s="148"/>
      <c r="D87" s="210">
        <f>$E$54</f>
        <v>0</v>
      </c>
      <c r="E87" s="211"/>
      <c r="F87" s="149">
        <f t="shared" si="9"/>
        <v>0</v>
      </c>
      <c r="G87" s="167">
        <v>4153</v>
      </c>
      <c r="H87" s="9"/>
      <c r="I87" s="10"/>
    </row>
    <row r="88" spans="1:9" ht="15.95" customHeight="1" x14ac:dyDescent="0.25">
      <c r="A88" s="168" t="s">
        <v>97</v>
      </c>
      <c r="B88" s="166"/>
      <c r="C88" s="148"/>
      <c r="D88" s="210">
        <f>$E$55</f>
        <v>0</v>
      </c>
      <c r="E88" s="211"/>
      <c r="F88" s="149">
        <f t="shared" si="9"/>
        <v>0</v>
      </c>
      <c r="G88" s="150">
        <v>4154</v>
      </c>
      <c r="H88" s="9"/>
      <c r="I88" s="10"/>
    </row>
    <row r="89" spans="1:9" ht="15.95" customHeight="1" x14ac:dyDescent="0.2">
      <c r="A89" s="169" t="s">
        <v>131</v>
      </c>
      <c r="B89" s="170"/>
      <c r="C89" s="170"/>
      <c r="D89" s="231">
        <f>SUM($D$71:$D$88)</f>
        <v>0</v>
      </c>
      <c r="E89" s="232"/>
      <c r="F89" s="171" t="s">
        <v>3</v>
      </c>
      <c r="G89" s="171"/>
      <c r="H89" s="10"/>
      <c r="I89" s="10"/>
    </row>
    <row r="90" spans="1:9" ht="15.95" customHeight="1" x14ac:dyDescent="0.2">
      <c r="A90" s="169" t="s">
        <v>146</v>
      </c>
      <c r="B90" s="170"/>
      <c r="C90" s="170"/>
      <c r="D90" s="231">
        <v>0</v>
      </c>
      <c r="E90" s="232"/>
      <c r="F90" s="171" t="s">
        <v>3</v>
      </c>
      <c r="G90" s="171"/>
      <c r="H90" s="10"/>
      <c r="I90" s="10"/>
    </row>
    <row r="91" spans="1:9" ht="15.95" customHeight="1" x14ac:dyDescent="0.2">
      <c r="A91" s="169" t="s">
        <v>132</v>
      </c>
      <c r="B91" s="170"/>
      <c r="C91" s="170"/>
      <c r="D91" s="231">
        <f>$D$89-$D$90</f>
        <v>0</v>
      </c>
      <c r="E91" s="232"/>
      <c r="F91" s="171" t="s">
        <v>3</v>
      </c>
      <c r="G91" s="171"/>
      <c r="H91" s="4"/>
      <c r="I91" s="10"/>
    </row>
    <row r="92" spans="1:9" ht="15.95" customHeight="1" x14ac:dyDescent="0.2">
      <c r="A92" s="172" t="s">
        <v>85</v>
      </c>
      <c r="B92" s="2"/>
      <c r="C92" s="2"/>
      <c r="D92" s="2"/>
      <c r="E92" s="28"/>
      <c r="F92" s="2"/>
      <c r="G92" s="2"/>
      <c r="H92" s="4"/>
      <c r="I92" s="10"/>
    </row>
    <row r="93" spans="1:9" ht="15.95" customHeight="1" x14ac:dyDescent="0.25">
      <c r="A93" s="173" t="s">
        <v>86</v>
      </c>
      <c r="B93" s="3"/>
      <c r="C93" s="4"/>
      <c r="D93" s="4"/>
      <c r="E93" s="10"/>
      <c r="F93" s="4"/>
      <c r="G93" s="5"/>
      <c r="H93" s="4"/>
      <c r="I93" s="10"/>
    </row>
    <row r="94" spans="1:9" ht="15.95" customHeight="1" x14ac:dyDescent="0.25">
      <c r="A94" s="173" t="s">
        <v>28</v>
      </c>
      <c r="B94" s="3"/>
      <c r="C94" s="4"/>
      <c r="D94" s="4"/>
      <c r="E94" s="10" t="s">
        <v>36</v>
      </c>
      <c r="F94" s="4"/>
      <c r="G94" s="5"/>
      <c r="H94" s="4"/>
      <c r="I94" s="10"/>
    </row>
    <row r="95" spans="1:9" ht="15.95" customHeight="1" x14ac:dyDescent="0.2">
      <c r="A95" s="174" t="s">
        <v>133</v>
      </c>
      <c r="B95" s="233">
        <f>C5-D90</f>
        <v>0</v>
      </c>
      <c r="C95" s="234"/>
      <c r="D95" s="98"/>
      <c r="E95" s="98"/>
      <c r="F95" s="98"/>
      <c r="G95" s="98"/>
      <c r="H95" s="98"/>
      <c r="I95" s="98"/>
    </row>
    <row r="96" spans="1:9" ht="15.95" customHeight="1" x14ac:dyDescent="0.2">
      <c r="A96" s="175" t="s">
        <v>87</v>
      </c>
      <c r="B96" s="175"/>
      <c r="C96" s="175"/>
      <c r="D96" s="175"/>
      <c r="E96" s="175"/>
      <c r="F96"/>
      <c r="G96" s="176"/>
      <c r="H96"/>
      <c r="I96" s="98"/>
    </row>
    <row r="97" spans="1:9" ht="15.95" customHeight="1" x14ac:dyDescent="0.2">
      <c r="A97" s="177" t="s">
        <v>88</v>
      </c>
      <c r="B97" s="175"/>
      <c r="C97" s="175"/>
      <c r="D97" s="175"/>
      <c r="E97" s="175"/>
      <c r="F97"/>
      <c r="G97"/>
      <c r="H97"/>
      <c r="I97" s="98"/>
    </row>
    <row r="98" spans="1:9" ht="15.95" customHeight="1" x14ac:dyDescent="0.2">
      <c r="A98" s="177" t="s">
        <v>89</v>
      </c>
      <c r="B98" s="175"/>
      <c r="C98" s="175"/>
      <c r="D98" s="175"/>
      <c r="E98" s="175"/>
      <c r="F98"/>
      <c r="G98"/>
      <c r="H98"/>
      <c r="I98" s="98"/>
    </row>
    <row r="99" spans="1:9" ht="15.95" customHeight="1" x14ac:dyDescent="0.2">
      <c r="A99" s="228" t="s">
        <v>195</v>
      </c>
      <c r="B99" s="228"/>
      <c r="C99" s="228"/>
      <c r="D99" s="228"/>
      <c r="E99" s="228"/>
      <c r="F99"/>
      <c r="G99"/>
      <c r="H99"/>
      <c r="I99" s="98"/>
    </row>
    <row r="100" spans="1:9" ht="15.95" customHeight="1" x14ac:dyDescent="0.2">
      <c r="A100" s="228"/>
      <c r="B100" s="228"/>
      <c r="C100" s="228"/>
      <c r="D100" s="228"/>
      <c r="E100" s="228"/>
      <c r="F100"/>
      <c r="G100" s="178"/>
      <c r="H100"/>
      <c r="I100" s="98"/>
    </row>
    <row r="101" spans="1:9" ht="15.95" customHeight="1" x14ac:dyDescent="0.2">
      <c r="A101" s="228"/>
      <c r="B101" s="228"/>
      <c r="C101" s="228"/>
      <c r="D101" s="228"/>
      <c r="E101" s="228"/>
      <c r="F101"/>
      <c r="G101" s="178"/>
      <c r="H101"/>
      <c r="I101" s="98"/>
    </row>
    <row r="102" spans="1:9" ht="15.95" customHeight="1" x14ac:dyDescent="0.2">
      <c r="A102" s="155" t="s">
        <v>29</v>
      </c>
      <c r="B102" s="155"/>
      <c r="C102" s="98"/>
      <c r="D102" s="98"/>
      <c r="E102" s="98"/>
      <c r="F102" s="98"/>
      <c r="G102" s="98"/>
      <c r="H102" s="98"/>
      <c r="I102" s="98"/>
    </row>
    <row r="103" spans="1:9" ht="15.95" customHeight="1" x14ac:dyDescent="0.2">
      <c r="A103" s="98"/>
      <c r="B103" s="98"/>
      <c r="C103" s="98"/>
      <c r="D103" s="98"/>
      <c r="E103" s="98"/>
      <c r="F103" s="98"/>
      <c r="G103" s="98"/>
      <c r="H103" s="98"/>
      <c r="I103" s="98"/>
    </row>
    <row r="104" spans="1:9" ht="15.95" customHeight="1" x14ac:dyDescent="0.2">
      <c r="A104" s="155" t="s">
        <v>30</v>
      </c>
      <c r="B104" s="155"/>
      <c r="C104" s="98"/>
      <c r="D104" s="98"/>
      <c r="E104" s="98"/>
      <c r="F104" s="98"/>
      <c r="G104" s="98"/>
      <c r="H104" s="98"/>
      <c r="I104" s="98"/>
    </row>
    <row r="105" spans="1:9" ht="15.95" customHeight="1" x14ac:dyDescent="0.2">
      <c r="A105" s="155" t="s">
        <v>43</v>
      </c>
      <c r="B105" s="155"/>
      <c r="C105" s="98"/>
      <c r="D105" s="98"/>
      <c r="E105" s="98"/>
      <c r="F105" s="98"/>
      <c r="G105" s="98"/>
      <c r="H105" s="98"/>
      <c r="I105" s="98"/>
    </row>
    <row r="106" spans="1:9" ht="15.95" customHeight="1" x14ac:dyDescent="0.2">
      <c r="A106" s="155" t="s">
        <v>58</v>
      </c>
      <c r="B106" s="155"/>
      <c r="C106" s="98"/>
      <c r="D106" s="98"/>
      <c r="E106" s="98"/>
      <c r="F106" s="98"/>
      <c r="G106" s="98"/>
      <c r="H106" s="98"/>
      <c r="I106" s="98"/>
    </row>
    <row r="107" spans="1:9" ht="15.95" customHeight="1" x14ac:dyDescent="0.2">
      <c r="A107" s="155" t="s">
        <v>51</v>
      </c>
      <c r="B107" s="155"/>
      <c r="C107" s="98"/>
      <c r="D107" s="98"/>
      <c r="E107" s="98"/>
      <c r="F107" s="98"/>
      <c r="G107" s="98"/>
      <c r="H107" s="98"/>
      <c r="I107" s="98"/>
    </row>
    <row r="108" spans="1:9" ht="15.95" customHeight="1" x14ac:dyDescent="0.2">
      <c r="A108" s="155" t="s">
        <v>42</v>
      </c>
      <c r="B108" s="155"/>
      <c r="C108" s="98"/>
      <c r="D108" s="98"/>
      <c r="E108" s="98"/>
      <c r="F108" s="98"/>
      <c r="G108" s="98"/>
      <c r="H108" s="98"/>
      <c r="I108" s="98"/>
    </row>
    <row r="109" spans="1:9" ht="15.95" customHeight="1" x14ac:dyDescent="0.2">
      <c r="A109" s="155" t="s">
        <v>31</v>
      </c>
      <c r="B109" s="155"/>
      <c r="C109" s="98"/>
      <c r="D109" s="98"/>
      <c r="E109" s="98"/>
      <c r="F109" s="98"/>
      <c r="G109" s="98"/>
      <c r="H109" s="98"/>
      <c r="I109" s="98"/>
    </row>
    <row r="110" spans="1:9" ht="15.95" customHeight="1" x14ac:dyDescent="0.2">
      <c r="A110" s="155" t="s">
        <v>32</v>
      </c>
      <c r="B110" s="155"/>
      <c r="C110" s="98"/>
      <c r="D110" s="98"/>
      <c r="E110" s="98"/>
      <c r="F110" s="98"/>
      <c r="G110" s="98"/>
      <c r="H110" s="98"/>
      <c r="I110" s="98"/>
    </row>
    <row r="111" spans="1:9" ht="15.95" customHeight="1" x14ac:dyDescent="0.2">
      <c r="A111" s="155" t="s">
        <v>72</v>
      </c>
      <c r="B111" s="155"/>
      <c r="C111" s="98"/>
      <c r="D111" s="98"/>
      <c r="E111" s="98"/>
      <c r="F111" s="98"/>
      <c r="G111" s="98"/>
      <c r="H111" s="98"/>
      <c r="I111" s="98"/>
    </row>
    <row r="112" spans="1:9" ht="15.95" customHeight="1" x14ac:dyDescent="0.2">
      <c r="A112" s="155" t="s">
        <v>33</v>
      </c>
      <c r="B112" s="155"/>
      <c r="C112" s="98"/>
      <c r="D112" s="98"/>
      <c r="E112" s="98"/>
      <c r="F112" s="98"/>
      <c r="G112" s="98"/>
      <c r="H112" s="98"/>
      <c r="I112" s="98"/>
    </row>
    <row r="113" spans="1:9" ht="15.95" customHeight="1" x14ac:dyDescent="0.2">
      <c r="A113" s="155" t="s">
        <v>34</v>
      </c>
      <c r="B113" s="155"/>
      <c r="C113" s="98"/>
      <c r="D113" s="98"/>
      <c r="E113" s="98"/>
      <c r="F113" s="98"/>
      <c r="G113" s="98"/>
      <c r="H113" s="98"/>
      <c r="I113" s="98"/>
    </row>
    <row r="114" spans="1:9" ht="15.95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</row>
    <row r="115" spans="1:9" ht="15.95" customHeight="1" x14ac:dyDescent="0.2">
      <c r="A115" s="223" t="s">
        <v>155</v>
      </c>
      <c r="B115" s="223"/>
      <c r="C115" s="223"/>
      <c r="D115" s="32"/>
      <c r="E115" s="32"/>
      <c r="F115" s="32"/>
      <c r="G115" s="33" t="s">
        <v>38</v>
      </c>
      <c r="H115" s="34"/>
      <c r="I115" s="34"/>
    </row>
    <row r="116" spans="1:9" ht="15.95" customHeight="1" x14ac:dyDescent="0.2">
      <c r="A116" s="227" t="s">
        <v>154</v>
      </c>
      <c r="B116" s="227"/>
      <c r="C116" s="227"/>
      <c r="D116" s="32"/>
      <c r="E116" s="32"/>
      <c r="F116" s="32"/>
      <c r="G116" s="33"/>
      <c r="H116" s="32"/>
      <c r="I116" s="32"/>
    </row>
    <row r="117" spans="1:9" ht="30.75" customHeight="1" x14ac:dyDescent="0.2">
      <c r="A117" s="32" t="s">
        <v>155</v>
      </c>
      <c r="B117" s="32"/>
      <c r="C117" s="32"/>
      <c r="D117" s="32"/>
      <c r="E117" s="32"/>
      <c r="F117" s="32"/>
      <c r="G117" s="33" t="s">
        <v>38</v>
      </c>
      <c r="H117" s="34"/>
      <c r="I117" s="34"/>
    </row>
    <row r="118" spans="1:9" ht="46.5" customHeight="1" x14ac:dyDescent="0.2">
      <c r="A118" s="213" t="str">
        <f>'Month 1'!A118:F118</f>
        <v xml:space="preserve"> Authorised Director of Ltd Company operating LTI / Trustee or Authorised Officer of Friendly Society operating the LTI / Chief Executive of national organisation operating the LTI, authorised to sign on behalf of the national organisation.</v>
      </c>
      <c r="B118" s="213"/>
      <c r="C118" s="213"/>
      <c r="D118" s="213"/>
      <c r="E118" s="213"/>
      <c r="F118" s="213"/>
      <c r="G118" s="33"/>
      <c r="H118" s="32"/>
      <c r="I118" s="32"/>
    </row>
    <row r="119" spans="1:9" ht="15.95" customHeight="1" x14ac:dyDescent="0.2">
      <c r="A119" s="32"/>
      <c r="B119" s="35"/>
      <c r="C119" s="36"/>
      <c r="D119" s="206"/>
      <c r="E119" s="206"/>
      <c r="F119" s="34"/>
      <c r="G119" s="37"/>
      <c r="H119" s="34"/>
      <c r="I119" s="34"/>
    </row>
    <row r="120" spans="1:9" ht="15.95" customHeight="1" thickBot="1" x14ac:dyDescent="0.3">
      <c r="A120" s="214" t="s">
        <v>193</v>
      </c>
      <c r="B120" s="215"/>
      <c r="C120" s="216"/>
      <c r="D120" s="216"/>
      <c r="E120" s="216"/>
      <c r="F120" s="217"/>
      <c r="G120" s="217"/>
      <c r="H120" s="217"/>
      <c r="I120" s="218"/>
    </row>
    <row r="121" spans="1:9" ht="15.95" customHeight="1" thickBot="1" x14ac:dyDescent="0.3">
      <c r="A121" s="38" t="s">
        <v>35</v>
      </c>
      <c r="B121" s="39"/>
      <c r="C121" s="31"/>
      <c r="D121" s="31"/>
      <c r="E121" s="31"/>
      <c r="F121" s="31"/>
      <c r="G121" s="31"/>
      <c r="H121" s="219" t="s">
        <v>36</v>
      </c>
      <c r="I121" s="220"/>
    </row>
    <row r="122" spans="1:9" ht="15.95" customHeight="1" x14ac:dyDescent="0.25">
      <c r="A122" s="38"/>
      <c r="B122" s="39"/>
      <c r="C122" s="31"/>
      <c r="D122" s="31"/>
      <c r="E122" s="31"/>
      <c r="F122" s="31"/>
      <c r="G122" s="31"/>
      <c r="H122" s="40"/>
      <c r="I122" s="41"/>
    </row>
    <row r="123" spans="1:9" ht="15.95" customHeight="1" x14ac:dyDescent="0.2">
      <c r="A123" s="42" t="s">
        <v>37</v>
      </c>
      <c r="B123" s="32" t="s">
        <v>73</v>
      </c>
      <c r="C123" s="43"/>
      <c r="D123" s="32"/>
      <c r="E123" s="32"/>
      <c r="F123" s="32"/>
      <c r="G123" s="32" t="s">
        <v>38</v>
      </c>
      <c r="H123" s="32" t="s">
        <v>90</v>
      </c>
      <c r="I123" s="44"/>
    </row>
    <row r="124" spans="1:9" ht="15.95" customHeight="1" x14ac:dyDescent="0.2">
      <c r="A124" s="42"/>
      <c r="B124" s="32" t="s">
        <v>196</v>
      </c>
      <c r="C124" s="43"/>
      <c r="D124" s="32"/>
      <c r="E124" s="32"/>
      <c r="F124" s="32"/>
      <c r="G124" s="32"/>
      <c r="H124" s="32"/>
      <c r="I124" s="44"/>
    </row>
    <row r="125" spans="1:9" ht="23.25" customHeight="1" x14ac:dyDescent="0.2">
      <c r="A125" s="42" t="s">
        <v>39</v>
      </c>
      <c r="B125" s="32" t="s">
        <v>73</v>
      </c>
      <c r="C125" s="43"/>
      <c r="D125" s="32"/>
      <c r="E125" s="32"/>
      <c r="F125" s="32"/>
      <c r="G125" s="32" t="s">
        <v>40</v>
      </c>
      <c r="H125" s="32" t="s">
        <v>90</v>
      </c>
      <c r="I125" s="44"/>
    </row>
    <row r="126" spans="1:9" ht="15" customHeight="1" x14ac:dyDescent="0.2">
      <c r="A126" s="42"/>
      <c r="B126" s="32" t="s">
        <v>197</v>
      </c>
      <c r="C126" s="43"/>
      <c r="D126" s="32"/>
      <c r="E126" s="32"/>
      <c r="F126" s="32"/>
      <c r="G126" s="32"/>
      <c r="H126" s="32"/>
      <c r="I126" s="44"/>
    </row>
    <row r="127" spans="1:9" ht="7.5" customHeight="1" thickBot="1" x14ac:dyDescent="0.25">
      <c r="A127" s="45"/>
      <c r="B127" s="31"/>
      <c r="C127" s="221"/>
      <c r="D127" s="221"/>
      <c r="E127" s="221"/>
      <c r="F127" s="31"/>
      <c r="G127" s="31"/>
      <c r="H127" s="31"/>
      <c r="I127" s="46"/>
    </row>
    <row r="128" spans="1:9" ht="15.95" customHeight="1" x14ac:dyDescent="0.25">
      <c r="A128" s="224" t="s">
        <v>194</v>
      </c>
      <c r="B128" s="225"/>
      <c r="C128" s="225"/>
      <c r="D128" s="225"/>
      <c r="E128" s="225"/>
      <c r="F128" s="225"/>
      <c r="G128" s="225"/>
      <c r="H128" s="225"/>
      <c r="I128" s="226"/>
    </row>
    <row r="129" spans="1:9" ht="15.95" customHeight="1" thickBot="1" x14ac:dyDescent="0.3">
      <c r="A129" s="212" t="s">
        <v>134</v>
      </c>
      <c r="B129" s="209"/>
      <c r="C129" s="209"/>
      <c r="D129" s="47"/>
      <c r="E129" s="47"/>
      <c r="F129" s="222" t="s">
        <v>137</v>
      </c>
      <c r="G129" s="222"/>
      <c r="H129" s="222"/>
      <c r="I129" s="48"/>
    </row>
    <row r="130" spans="1:9" ht="15.95" customHeight="1" x14ac:dyDescent="0.2">
      <c r="A130" s="49"/>
      <c r="B130" s="43"/>
      <c r="C130" s="43"/>
      <c r="D130" s="43"/>
      <c r="E130" s="43"/>
      <c r="F130" s="43"/>
      <c r="G130" s="43"/>
      <c r="H130" s="43"/>
      <c r="I130" s="50"/>
    </row>
    <row r="131" spans="1:9" ht="15.95" customHeight="1" thickBot="1" x14ac:dyDescent="0.25">
      <c r="A131" s="212" t="s">
        <v>135</v>
      </c>
      <c r="B131" s="209"/>
      <c r="C131" s="209"/>
      <c r="D131" s="43"/>
      <c r="E131" s="43"/>
      <c r="F131" s="209" t="s">
        <v>38</v>
      </c>
      <c r="G131" s="209"/>
      <c r="H131" s="209"/>
      <c r="I131" s="50"/>
    </row>
    <row r="132" spans="1:9" ht="15.95" customHeight="1" x14ac:dyDescent="0.2">
      <c r="A132" s="49"/>
      <c r="B132" s="43"/>
      <c r="C132" s="43"/>
      <c r="D132" s="43"/>
      <c r="E132" s="43"/>
      <c r="F132" s="43"/>
      <c r="G132" s="43"/>
      <c r="H132" s="43"/>
      <c r="I132" s="50"/>
    </row>
    <row r="133" spans="1:9" ht="15.95" customHeight="1" thickBot="1" x14ac:dyDescent="0.25">
      <c r="A133" s="212" t="s">
        <v>136</v>
      </c>
      <c r="B133" s="209"/>
      <c r="C133" s="209"/>
      <c r="D133" s="43"/>
      <c r="E133" s="43"/>
      <c r="F133" s="209" t="s">
        <v>38</v>
      </c>
      <c r="G133" s="209"/>
      <c r="H133" s="209"/>
      <c r="I133" s="50"/>
    </row>
    <row r="134" spans="1:9" ht="15.95" customHeight="1" thickBot="1" x14ac:dyDescent="0.25">
      <c r="A134" s="51"/>
      <c r="B134" s="52"/>
      <c r="C134" s="52"/>
      <c r="D134" s="52"/>
      <c r="E134" s="52"/>
      <c r="F134" s="52"/>
      <c r="G134" s="52"/>
      <c r="H134" s="52"/>
      <c r="I134" s="53"/>
    </row>
    <row r="135" spans="1:9" ht="15.95" customHeight="1" x14ac:dyDescent="0.2">
      <c r="A135"/>
      <c r="B135"/>
      <c r="C135"/>
      <c r="D135"/>
      <c r="E135"/>
      <c r="F135"/>
      <c r="G135"/>
      <c r="H135"/>
      <c r="I135"/>
    </row>
    <row r="136" spans="1:9" ht="15.95" customHeight="1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</sheetData>
  <sheetProtection algorithmName="SHA-512" hashValue="hjnSxXmn2yLXf/WGhhz0nt2QXNWFk8Ry8x3lKJ20PQaTC6U5rTb/0A41Tc1pJ5kwztxHuSLYLWySIIiM5v0pUQ==" saltValue="oOMlk0Rh28SIp/Yec0SGRg==" spinCount="100000" sheet="1" formatColumns="0" formatRows="0" selectLockedCells="1"/>
  <mergeCells count="60">
    <mergeCell ref="D81:E81"/>
    <mergeCell ref="B95:C95"/>
    <mergeCell ref="D91:E91"/>
    <mergeCell ref="D90:E90"/>
    <mergeCell ref="D86:E86"/>
    <mergeCell ref="D87:E87"/>
    <mergeCell ref="D88:E88"/>
    <mergeCell ref="D89:E89"/>
    <mergeCell ref="D83:E83"/>
    <mergeCell ref="D82:E82"/>
    <mergeCell ref="A63:G63"/>
    <mergeCell ref="D69:E69"/>
    <mergeCell ref="A64:I64"/>
    <mergeCell ref="A65:I65"/>
    <mergeCell ref="D71:E71"/>
    <mergeCell ref="D76:E76"/>
    <mergeCell ref="D75:E75"/>
    <mergeCell ref="D74:E74"/>
    <mergeCell ref="D72:E72"/>
    <mergeCell ref="B80:C80"/>
    <mergeCell ref="D80:E80"/>
    <mergeCell ref="D73:E73"/>
    <mergeCell ref="D77:E77"/>
    <mergeCell ref="D78:E78"/>
    <mergeCell ref="B79:C79"/>
    <mergeCell ref="D79:E79"/>
    <mergeCell ref="A1:I1"/>
    <mergeCell ref="C3:I3"/>
    <mergeCell ref="C4:D4"/>
    <mergeCell ref="C5:D5"/>
    <mergeCell ref="A2:I2"/>
    <mergeCell ref="A3:B3"/>
    <mergeCell ref="E4:F5"/>
    <mergeCell ref="G4:G5"/>
    <mergeCell ref="A4:B4"/>
    <mergeCell ref="A116:C116"/>
    <mergeCell ref="F129:H129"/>
    <mergeCell ref="A5:B5"/>
    <mergeCell ref="A7:A9"/>
    <mergeCell ref="F6:H6"/>
    <mergeCell ref="A6:D6"/>
    <mergeCell ref="C7:I7"/>
    <mergeCell ref="D8:F8"/>
    <mergeCell ref="A99:E101"/>
    <mergeCell ref="A115:C115"/>
    <mergeCell ref="A118:F118"/>
    <mergeCell ref="G8:I8"/>
    <mergeCell ref="A68:I68"/>
    <mergeCell ref="H69:I69"/>
    <mergeCell ref="D85:E85"/>
    <mergeCell ref="D84:E84"/>
    <mergeCell ref="A120:I120"/>
    <mergeCell ref="H121:I121"/>
    <mergeCell ref="A128:I128"/>
    <mergeCell ref="A129:C129"/>
    <mergeCell ref="A133:C133"/>
    <mergeCell ref="C127:E127"/>
    <mergeCell ref="F133:H133"/>
    <mergeCell ref="A131:C131"/>
    <mergeCell ref="F131:H131"/>
  </mergeCells>
  <phoneticPr fontId="16" type="noConversion"/>
  <conditionalFormatting sqref="F11:F15 I11:I15 F18 I18 F20 I20 F23:F26 I23:I26 F28:F39 I28:I39 F43:F46 I43:I46 F50:F55 I50:I55 F59 I59">
    <cfRule type="cellIs" dxfId="8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 alignWithMargins="0">
    <oddHeader>&amp;L&amp;"Calibri,Bold"&amp;12Transition Quality Assurance System (TQAS)</oddHeader>
    <oddFooter>&amp;C&amp;G&amp;R&amp;"Calibri,Bold"&amp;11
TQAS-8c-F19/LTI Monthly Claim Form/MSLETB/V1.1</oddFooter>
  </headerFooter>
  <rowBreaks count="1" manualBreakCount="1">
    <brk id="64" max="8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143"/>
  <sheetViews>
    <sheetView view="pageLayout" topLeftCell="A97" zoomScaleNormal="100" workbookViewId="0">
      <selection activeCell="J114" sqref="J114"/>
    </sheetView>
  </sheetViews>
  <sheetFormatPr defaultRowHeight="12.75" x14ac:dyDescent="0.2"/>
  <cols>
    <col min="1" max="1" width="44.42578125" style="55" customWidth="1"/>
    <col min="2" max="2" width="7.5703125" style="55" customWidth="1"/>
    <col min="3" max="9" width="13.7109375" style="55" customWidth="1"/>
    <col min="10" max="16384" width="9.140625" style="55"/>
  </cols>
  <sheetData>
    <row r="1" spans="1:18" ht="20.100000000000001" customHeight="1" x14ac:dyDescent="0.2">
      <c r="A1" s="252" t="s">
        <v>129</v>
      </c>
      <c r="B1" s="252"/>
      <c r="C1" s="252"/>
      <c r="D1" s="252"/>
      <c r="E1" s="252"/>
      <c r="F1" s="252"/>
      <c r="G1" s="252"/>
      <c r="H1" s="252"/>
      <c r="I1" s="252"/>
      <c r="R1" s="55" t="str">
        <f>'Month 1'!R1</f>
        <v>Director of Limited Company Operating the LTI</v>
      </c>
    </row>
    <row r="2" spans="1:18" ht="20.100000000000001" customHeight="1" x14ac:dyDescent="0.2">
      <c r="A2" s="268" t="s">
        <v>130</v>
      </c>
      <c r="B2" s="268"/>
      <c r="C2" s="268"/>
      <c r="D2" s="268"/>
      <c r="E2" s="268"/>
      <c r="F2" s="268"/>
      <c r="G2" s="268"/>
      <c r="H2" s="268"/>
      <c r="I2" s="268"/>
      <c r="R2" s="55" t="str">
        <f>'Month 1'!R2</f>
        <v>Trustee/Authorised officer of Friendly Society operating the LTI</v>
      </c>
    </row>
    <row r="3" spans="1:18" ht="15.95" customHeight="1" x14ac:dyDescent="0.25">
      <c r="A3" s="235" t="s">
        <v>99</v>
      </c>
      <c r="B3" s="235"/>
      <c r="C3" s="273">
        <f>'Month 1'!C3:I3</f>
        <v>0</v>
      </c>
      <c r="D3" s="273"/>
      <c r="E3" s="273"/>
      <c r="F3" s="273"/>
      <c r="G3" s="273"/>
      <c r="H3" s="273"/>
      <c r="I3" s="273"/>
      <c r="R3" s="55" t="str">
        <f>'Month 1'!R3</f>
        <v>Chief Executive of the Limited Company operating the LTI</v>
      </c>
    </row>
    <row r="4" spans="1:18" ht="15.95" customHeight="1" x14ac:dyDescent="0.25">
      <c r="A4" s="235" t="s">
        <v>0</v>
      </c>
      <c r="B4" s="235"/>
      <c r="C4" s="254" t="str">
        <f>Data!C6</f>
        <v>May</v>
      </c>
      <c r="D4" s="255"/>
      <c r="E4" s="261" t="str">
        <f>'Month 1'!E4:F5</f>
        <v>Number of Weeks in Month - Budget Purposes</v>
      </c>
      <c r="F4" s="261"/>
      <c r="G4" s="266">
        <f>Data!B6</f>
        <v>5</v>
      </c>
      <c r="H4" s="20" t="s">
        <v>1</v>
      </c>
      <c r="I4" s="16">
        <f>'Month 1'!I4</f>
        <v>0</v>
      </c>
      <c r="R4" s="55">
        <f>'Month 1'!R4</f>
        <v>0</v>
      </c>
    </row>
    <row r="5" spans="1:18" ht="15.95" customHeight="1" x14ac:dyDescent="0.2">
      <c r="A5" s="235" t="s">
        <v>133</v>
      </c>
      <c r="B5" s="235"/>
      <c r="C5" s="259">
        <f>'Month 4'!B95</f>
        <v>0</v>
      </c>
      <c r="D5" s="260"/>
      <c r="E5" s="261"/>
      <c r="F5" s="261"/>
      <c r="G5" s="266"/>
      <c r="H5" s="20" t="s">
        <v>2</v>
      </c>
      <c r="I5" s="16">
        <f>'Month 1'!I5</f>
        <v>0</v>
      </c>
    </row>
    <row r="6" spans="1:18" ht="15.95" customHeight="1" x14ac:dyDescent="0.2">
      <c r="A6" s="235" t="s">
        <v>118</v>
      </c>
      <c r="B6" s="235"/>
      <c r="C6" s="235"/>
      <c r="D6" s="235"/>
      <c r="E6" s="15">
        <f>IF('Month 4'!E6-'Month 4'!$G$4&gt;0,'Month 4'!E6-'Month 4'!$G$4,0)</f>
        <v>35</v>
      </c>
      <c r="F6" s="235" t="s">
        <v>184</v>
      </c>
      <c r="G6" s="235"/>
      <c r="H6" s="235"/>
      <c r="I6" s="15">
        <f>'Month 1'!I6</f>
        <v>52</v>
      </c>
    </row>
    <row r="7" spans="1:18" ht="15.95" customHeight="1" x14ac:dyDescent="0.25">
      <c r="A7" s="267" t="s">
        <v>3</v>
      </c>
      <c r="B7" s="67"/>
      <c r="C7" s="256" t="s">
        <v>4</v>
      </c>
      <c r="D7" s="257"/>
      <c r="E7" s="257"/>
      <c r="F7" s="257"/>
      <c r="G7" s="257"/>
      <c r="H7" s="257"/>
      <c r="I7" s="258"/>
    </row>
    <row r="8" spans="1:18" ht="15.95" customHeight="1" x14ac:dyDescent="0.25">
      <c r="A8" s="251"/>
      <c r="B8" s="68"/>
      <c r="C8" s="69"/>
      <c r="D8" s="256" t="s">
        <v>5</v>
      </c>
      <c r="E8" s="257"/>
      <c r="F8" s="258"/>
      <c r="G8" s="256" t="s">
        <v>6</v>
      </c>
      <c r="H8" s="257"/>
      <c r="I8" s="258"/>
    </row>
    <row r="9" spans="1:18" ht="30.75" thickBot="1" x14ac:dyDescent="0.25">
      <c r="A9" s="251"/>
      <c r="B9" s="70" t="s">
        <v>74</v>
      </c>
      <c r="C9" s="71" t="s">
        <v>169</v>
      </c>
      <c r="D9" s="71" t="s">
        <v>7</v>
      </c>
      <c r="E9" s="71" t="s">
        <v>8</v>
      </c>
      <c r="F9" s="71" t="s">
        <v>9</v>
      </c>
      <c r="G9" s="71" t="s">
        <v>7</v>
      </c>
      <c r="H9" s="71" t="s">
        <v>8</v>
      </c>
      <c r="I9" s="71" t="s">
        <v>9</v>
      </c>
    </row>
    <row r="10" spans="1:18" ht="15.95" customHeight="1" x14ac:dyDescent="0.25">
      <c r="A10" s="72" t="s">
        <v>44</v>
      </c>
      <c r="B10" s="73"/>
      <c r="C10" s="74"/>
      <c r="D10" s="74"/>
      <c r="E10" s="74"/>
      <c r="F10" s="74"/>
      <c r="G10" s="74"/>
      <c r="H10" s="74"/>
      <c r="I10" s="75"/>
    </row>
    <row r="11" spans="1:18" ht="15.95" customHeight="1" x14ac:dyDescent="0.2">
      <c r="A11" s="76" t="s">
        <v>100</v>
      </c>
      <c r="B11" s="77">
        <v>4141</v>
      </c>
      <c r="C11" s="8">
        <f>'Month 1'!C11</f>
        <v>0</v>
      </c>
      <c r="D11" s="8">
        <f>IF($E$6&gt;$G$4,ROUND(C11/$I$6,2)*$G$4,ROUND(C11/$I$6,2)*$E$6)</f>
        <v>0</v>
      </c>
      <c r="E11" s="7">
        <v>0</v>
      </c>
      <c r="F11" s="8">
        <f>E11-D11</f>
        <v>0</v>
      </c>
      <c r="G11" s="8">
        <f>D11+'Month 4'!G11</f>
        <v>0</v>
      </c>
      <c r="H11" s="8">
        <f>E11+'Month 4'!H11</f>
        <v>0</v>
      </c>
      <c r="I11" s="117">
        <f>H11-G11</f>
        <v>0</v>
      </c>
    </row>
    <row r="12" spans="1:18" ht="15.95" customHeight="1" x14ac:dyDescent="0.2">
      <c r="A12" s="76" t="s">
        <v>101</v>
      </c>
      <c r="B12" s="77">
        <v>4140</v>
      </c>
      <c r="C12" s="8">
        <f>'Month 1'!C12</f>
        <v>0</v>
      </c>
      <c r="D12" s="8">
        <f>IF($E$6&gt;$G$4,ROUND(C12/$I$6,2)*$G$4,ROUND(C12/$I$6,2)*$E$6)</f>
        <v>0</v>
      </c>
      <c r="E12" s="7">
        <v>0</v>
      </c>
      <c r="F12" s="8">
        <f>E12-D12</f>
        <v>0</v>
      </c>
      <c r="G12" s="8">
        <f>D12+'Month 4'!G12</f>
        <v>0</v>
      </c>
      <c r="H12" s="8">
        <f>E12+'Month 4'!H12</f>
        <v>0</v>
      </c>
      <c r="I12" s="117">
        <f>H12-G12</f>
        <v>0</v>
      </c>
    </row>
    <row r="13" spans="1:18" ht="15.95" customHeight="1" x14ac:dyDescent="0.2">
      <c r="A13" s="76" t="s">
        <v>110</v>
      </c>
      <c r="B13" s="77">
        <v>4141</v>
      </c>
      <c r="C13" s="8">
        <f>'Month 1'!C13</f>
        <v>0</v>
      </c>
      <c r="D13" s="8">
        <f>IF($E$6&gt;$G$4,ROUND(C13/$I$6,2)*$G$4,ROUND(C13/$I$6,2)*$E$6)</f>
        <v>0</v>
      </c>
      <c r="E13" s="7">
        <v>0</v>
      </c>
      <c r="F13" s="8">
        <f>E13-D13</f>
        <v>0</v>
      </c>
      <c r="G13" s="8">
        <f>D13+'Month 4'!G13</f>
        <v>0</v>
      </c>
      <c r="H13" s="8">
        <f>E13+'Month 4'!H13</f>
        <v>0</v>
      </c>
      <c r="I13" s="117">
        <f>H13-G13</f>
        <v>0</v>
      </c>
    </row>
    <row r="14" spans="1:18" ht="15.95" customHeight="1" x14ac:dyDescent="0.2">
      <c r="A14" s="76" t="s">
        <v>111</v>
      </c>
      <c r="B14" s="77">
        <v>4140</v>
      </c>
      <c r="C14" s="8">
        <f>'Month 1'!C14</f>
        <v>0</v>
      </c>
      <c r="D14" s="8">
        <f>IF($E$6&gt;$G$4,ROUND(C14/$I$6,2)*$G$4,ROUND(C14/$I$6,2)*$E$6)</f>
        <v>0</v>
      </c>
      <c r="E14" s="7">
        <v>0</v>
      </c>
      <c r="F14" s="8">
        <f>E14-D14</f>
        <v>0</v>
      </c>
      <c r="G14" s="8">
        <f>D14+'Month 4'!G14</f>
        <v>0</v>
      </c>
      <c r="H14" s="8">
        <f>E14+'Month 4'!H14</f>
        <v>0</v>
      </c>
      <c r="I14" s="117">
        <f>H14-G14</f>
        <v>0</v>
      </c>
    </row>
    <row r="15" spans="1:18" ht="15.95" customHeight="1" x14ac:dyDescent="0.2">
      <c r="A15" s="78" t="s">
        <v>41</v>
      </c>
      <c r="B15" s="79"/>
      <c r="C15" s="104">
        <f>SUM(C11:C14)</f>
        <v>0</v>
      </c>
      <c r="D15" s="104">
        <f>SUM(D11:D14)</f>
        <v>0</v>
      </c>
      <c r="E15" s="104">
        <f>SUM(E11:E14)</f>
        <v>0</v>
      </c>
      <c r="F15" s="104">
        <f>E15-D15</f>
        <v>0</v>
      </c>
      <c r="G15" s="104">
        <f>SUM(G11:G14)</f>
        <v>0</v>
      </c>
      <c r="H15" s="104">
        <f>SUM(H11:H14)</f>
        <v>0</v>
      </c>
      <c r="I15" s="185">
        <f>H15-G15</f>
        <v>0</v>
      </c>
    </row>
    <row r="16" spans="1:18" ht="15.95" customHeight="1" thickBot="1" x14ac:dyDescent="0.25">
      <c r="A16" s="80"/>
      <c r="B16" s="81"/>
      <c r="C16" s="112"/>
      <c r="D16" s="105"/>
      <c r="E16" s="112"/>
      <c r="F16" s="105"/>
      <c r="G16" s="105"/>
      <c r="H16" s="112"/>
      <c r="I16" s="118"/>
    </row>
    <row r="17" spans="1:14" ht="15.95" customHeight="1" x14ac:dyDescent="0.25">
      <c r="A17" s="72" t="s">
        <v>45</v>
      </c>
      <c r="B17" s="82"/>
      <c r="C17" s="23"/>
      <c r="D17" s="109"/>
      <c r="E17" s="23"/>
      <c r="F17" s="109"/>
      <c r="G17" s="109"/>
      <c r="H17" s="23"/>
      <c r="I17" s="126"/>
      <c r="N17" s="63"/>
    </row>
    <row r="18" spans="1:14" ht="15.95" customHeight="1" x14ac:dyDescent="0.2">
      <c r="A18" s="78" t="s">
        <v>75</v>
      </c>
      <c r="B18" s="79">
        <v>3561</v>
      </c>
      <c r="C18" s="104">
        <f>'Month 1'!C18</f>
        <v>0</v>
      </c>
      <c r="D18" s="8">
        <f>IF($E$6&gt;$G$4,ROUND(C18/$I$6,2)*$G$4,ROUND(C18/$I$6,2)*$E$6)</f>
        <v>0</v>
      </c>
      <c r="E18" s="7">
        <v>0</v>
      </c>
      <c r="F18" s="104">
        <f>E18-D18</f>
        <v>0</v>
      </c>
      <c r="G18" s="104">
        <f>D18+'Month 4'!G18</f>
        <v>0</v>
      </c>
      <c r="H18" s="104">
        <f>E18+'Month 4'!H18</f>
        <v>0</v>
      </c>
      <c r="I18" s="185">
        <f>H18-G18</f>
        <v>0</v>
      </c>
      <c r="N18" s="63"/>
    </row>
    <row r="19" spans="1:14" ht="15.95" customHeight="1" x14ac:dyDescent="0.2">
      <c r="A19" s="83" t="s">
        <v>76</v>
      </c>
      <c r="B19" s="84"/>
      <c r="C19" s="179"/>
      <c r="D19" s="180"/>
      <c r="E19" s="179"/>
      <c r="F19" s="186"/>
      <c r="G19" s="186"/>
      <c r="H19" s="179"/>
      <c r="I19" s="188"/>
      <c r="N19" s="63"/>
    </row>
    <row r="20" spans="1:14" ht="15.95" customHeight="1" x14ac:dyDescent="0.2">
      <c r="A20" s="78" t="s">
        <v>77</v>
      </c>
      <c r="B20" s="79">
        <v>3561</v>
      </c>
      <c r="C20" s="104">
        <f>'Month 1'!C20</f>
        <v>0</v>
      </c>
      <c r="D20" s="8">
        <f>IF($E$6&gt;$G$4,ROUND(C20/$I$6,2)*$G$4,ROUND(C20/$I$6,2)*$E$6)</f>
        <v>0</v>
      </c>
      <c r="E20" s="7">
        <v>0</v>
      </c>
      <c r="F20" s="104">
        <f>E20-D20</f>
        <v>0</v>
      </c>
      <c r="G20" s="104">
        <f>D20+'Month 4'!G20</f>
        <v>0</v>
      </c>
      <c r="H20" s="104">
        <f>E20+'Month 4'!H20</f>
        <v>0</v>
      </c>
      <c r="I20" s="185">
        <f>H20-G20</f>
        <v>0</v>
      </c>
      <c r="N20" s="63"/>
    </row>
    <row r="21" spans="1:14" ht="15.95" customHeight="1" thickBot="1" x14ac:dyDescent="0.25">
      <c r="A21" s="90"/>
      <c r="B21" s="81"/>
      <c r="C21" s="23"/>
      <c r="D21" s="180"/>
      <c r="E21" s="23"/>
      <c r="F21" s="109"/>
      <c r="G21" s="109"/>
      <c r="H21" s="23"/>
      <c r="I21" s="126"/>
      <c r="N21" s="63"/>
    </row>
    <row r="22" spans="1:14" ht="15.95" customHeight="1" x14ac:dyDescent="0.25">
      <c r="A22" s="72" t="s">
        <v>47</v>
      </c>
      <c r="B22" s="86"/>
      <c r="C22" s="119"/>
      <c r="D22" s="108"/>
      <c r="E22" s="119" t="s">
        <v>3</v>
      </c>
      <c r="F22" s="106"/>
      <c r="G22" s="106"/>
      <c r="H22" s="119"/>
      <c r="I22" s="120"/>
    </row>
    <row r="23" spans="1:14" ht="30.75" x14ac:dyDescent="0.2">
      <c r="A23" s="87" t="s">
        <v>56</v>
      </c>
      <c r="B23" s="88">
        <v>4151</v>
      </c>
      <c r="C23" s="104">
        <f>'Month 1'!C23</f>
        <v>0</v>
      </c>
      <c r="D23" s="8">
        <f>IF($E$6&gt;$G$4,ROUND(C23/$I$6,2)*$G$4,ROUND(C23/$I$6,2)*$E$6)</f>
        <v>0</v>
      </c>
      <c r="E23" s="7">
        <v>0</v>
      </c>
      <c r="F23" s="104">
        <f>E23-D23</f>
        <v>0</v>
      </c>
      <c r="G23" s="104">
        <f>D23+'Month 4'!G23</f>
        <v>0</v>
      </c>
      <c r="H23" s="104">
        <f>E23+'Month 4'!H23</f>
        <v>0</v>
      </c>
      <c r="I23" s="185">
        <f>H23-G23</f>
        <v>0</v>
      </c>
    </row>
    <row r="24" spans="1:14" ht="15.95" customHeight="1" x14ac:dyDescent="0.2">
      <c r="A24" s="78" t="s">
        <v>10</v>
      </c>
      <c r="B24" s="79">
        <v>3580</v>
      </c>
      <c r="C24" s="104">
        <f>'Month 1'!C24</f>
        <v>0</v>
      </c>
      <c r="D24" s="8">
        <f>IF($E$6&gt;$G$4,ROUND(C24/$I$6,2)*$G$4,ROUND(C24/$I$6,2)*$E$6)</f>
        <v>0</v>
      </c>
      <c r="E24" s="7">
        <v>0</v>
      </c>
      <c r="F24" s="104">
        <f>E24-D24</f>
        <v>0</v>
      </c>
      <c r="G24" s="104">
        <f>D24+'Month 4'!G24</f>
        <v>0</v>
      </c>
      <c r="H24" s="104">
        <f>E24+'Month 4'!H24</f>
        <v>0</v>
      </c>
      <c r="I24" s="185">
        <f>H24-G24</f>
        <v>0</v>
      </c>
    </row>
    <row r="25" spans="1:14" ht="15.95" customHeight="1" x14ac:dyDescent="0.25">
      <c r="A25" s="89" t="s">
        <v>190</v>
      </c>
      <c r="B25" s="79"/>
      <c r="C25" s="104"/>
      <c r="D25" s="8"/>
      <c r="E25" s="7"/>
      <c r="F25" s="104"/>
      <c r="G25" s="104"/>
      <c r="H25" s="104"/>
      <c r="I25" s="185"/>
    </row>
    <row r="26" spans="1:14" ht="15.95" customHeight="1" x14ac:dyDescent="0.2">
      <c r="A26" s="78" t="s">
        <v>138</v>
      </c>
      <c r="B26" s="79">
        <v>3570</v>
      </c>
      <c r="C26" s="104">
        <f>'Month 1'!C26</f>
        <v>0</v>
      </c>
      <c r="D26" s="8">
        <f>IF($E$6&gt;$G$4,ROUND(C26/$I$6,2)*$G$4,ROUND(C26/$I$6,2)*$E$6)</f>
        <v>0</v>
      </c>
      <c r="E26" s="7">
        <v>0</v>
      </c>
      <c r="F26" s="104">
        <f>E26-D26</f>
        <v>0</v>
      </c>
      <c r="G26" s="104">
        <f>D26+'Month 4'!G26</f>
        <v>0</v>
      </c>
      <c r="H26" s="104">
        <f>E26+'Month 4'!H26</f>
        <v>0</v>
      </c>
      <c r="I26" s="185">
        <f>H26-G26</f>
        <v>0</v>
      </c>
    </row>
    <row r="27" spans="1:14" ht="15.95" customHeight="1" x14ac:dyDescent="0.25">
      <c r="A27" s="89" t="s">
        <v>48</v>
      </c>
      <c r="B27" s="79"/>
      <c r="C27" s="109"/>
      <c r="D27" s="109"/>
      <c r="E27" s="109"/>
      <c r="F27" s="109"/>
      <c r="G27" s="109"/>
      <c r="H27" s="109"/>
      <c r="I27" s="126"/>
    </row>
    <row r="28" spans="1:14" ht="15.95" customHeight="1" x14ac:dyDescent="0.2">
      <c r="A28" s="90" t="s">
        <v>102</v>
      </c>
      <c r="B28" s="77">
        <v>4152</v>
      </c>
      <c r="C28" s="8">
        <f>'Month 1'!C28</f>
        <v>0</v>
      </c>
      <c r="D28" s="8">
        <f t="shared" ref="D28:D39" si="0">IF($E$6&gt;$G$4,ROUND(C28/$I$6,2)*$G$4,ROUND(C28/$I$6,2)*$E$6)</f>
        <v>0</v>
      </c>
      <c r="E28" s="7">
        <v>0</v>
      </c>
      <c r="F28" s="8">
        <f>E28-D28</f>
        <v>0</v>
      </c>
      <c r="G28" s="8">
        <f>D28+'Month 4'!G28</f>
        <v>0</v>
      </c>
      <c r="H28" s="8">
        <f>E28+'Month 4'!H28</f>
        <v>0</v>
      </c>
      <c r="I28" s="117">
        <f>H28-G28</f>
        <v>0</v>
      </c>
    </row>
    <row r="29" spans="1:14" ht="15.95" customHeight="1" x14ac:dyDescent="0.2">
      <c r="A29" s="90" t="s">
        <v>52</v>
      </c>
      <c r="B29" s="77">
        <v>4152</v>
      </c>
      <c r="C29" s="8">
        <f>'Month 1'!C29</f>
        <v>0</v>
      </c>
      <c r="D29" s="8">
        <f t="shared" si="0"/>
        <v>0</v>
      </c>
      <c r="E29" s="7">
        <v>0</v>
      </c>
      <c r="F29" s="8">
        <f>E29-D29</f>
        <v>0</v>
      </c>
      <c r="G29" s="8">
        <f>D29+'Month 4'!G29</f>
        <v>0</v>
      </c>
      <c r="H29" s="8">
        <f>E29+'Month 4'!H29</f>
        <v>0</v>
      </c>
      <c r="I29" s="117">
        <f>H29-G29</f>
        <v>0</v>
      </c>
    </row>
    <row r="30" spans="1:14" ht="15.95" customHeight="1" x14ac:dyDescent="0.2">
      <c r="A30" s="90" t="s">
        <v>54</v>
      </c>
      <c r="B30" s="77">
        <v>4152</v>
      </c>
      <c r="C30" s="8">
        <f>'Month 1'!C30</f>
        <v>0</v>
      </c>
      <c r="D30" s="8">
        <f t="shared" si="0"/>
        <v>0</v>
      </c>
      <c r="E30" s="7">
        <v>0</v>
      </c>
      <c r="F30" s="8">
        <f t="shared" ref="F30:F39" si="1">E30-D30</f>
        <v>0</v>
      </c>
      <c r="G30" s="8">
        <f>D30+'Month 4'!G30</f>
        <v>0</v>
      </c>
      <c r="H30" s="8">
        <f>E30+'Month 4'!H30</f>
        <v>0</v>
      </c>
      <c r="I30" s="117">
        <f t="shared" ref="I30:I39" si="2">H30-G30</f>
        <v>0</v>
      </c>
    </row>
    <row r="31" spans="1:14" ht="15.95" customHeight="1" x14ac:dyDescent="0.2">
      <c r="A31" s="90" t="s">
        <v>46</v>
      </c>
      <c r="B31" s="77">
        <v>4152</v>
      </c>
      <c r="C31" s="8">
        <f>'Month 1'!C31</f>
        <v>0</v>
      </c>
      <c r="D31" s="8">
        <f t="shared" si="0"/>
        <v>0</v>
      </c>
      <c r="E31" s="7">
        <v>0</v>
      </c>
      <c r="F31" s="8">
        <f t="shared" si="1"/>
        <v>0</v>
      </c>
      <c r="G31" s="8">
        <f>D31+'Month 4'!G31</f>
        <v>0</v>
      </c>
      <c r="H31" s="8">
        <f>E31+'Month 4'!H31</f>
        <v>0</v>
      </c>
      <c r="I31" s="117">
        <f t="shared" si="2"/>
        <v>0</v>
      </c>
    </row>
    <row r="32" spans="1:14" ht="15.95" customHeight="1" x14ac:dyDescent="0.2">
      <c r="A32" s="90" t="s">
        <v>11</v>
      </c>
      <c r="B32" s="77">
        <v>4152</v>
      </c>
      <c r="C32" s="8">
        <f>'Month 1'!C32</f>
        <v>0</v>
      </c>
      <c r="D32" s="8">
        <f t="shared" si="0"/>
        <v>0</v>
      </c>
      <c r="E32" s="7">
        <v>0</v>
      </c>
      <c r="F32" s="8">
        <f t="shared" si="1"/>
        <v>0</v>
      </c>
      <c r="G32" s="8">
        <f>D32+'Month 4'!G32</f>
        <v>0</v>
      </c>
      <c r="H32" s="8">
        <f>E32+'Month 4'!H32</f>
        <v>0</v>
      </c>
      <c r="I32" s="117">
        <f t="shared" si="2"/>
        <v>0</v>
      </c>
      <c r="L32" s="55" t="s">
        <v>3</v>
      </c>
    </row>
    <row r="33" spans="1:12" ht="15.95" customHeight="1" x14ac:dyDescent="0.2">
      <c r="A33" s="90" t="s">
        <v>12</v>
      </c>
      <c r="B33" s="77">
        <v>4152</v>
      </c>
      <c r="C33" s="8">
        <f>'Month 1'!C33</f>
        <v>0</v>
      </c>
      <c r="D33" s="8">
        <f t="shared" si="0"/>
        <v>0</v>
      </c>
      <c r="E33" s="7">
        <v>0</v>
      </c>
      <c r="F33" s="8">
        <f t="shared" si="1"/>
        <v>0</v>
      </c>
      <c r="G33" s="8">
        <f>D33+'Month 4'!G33</f>
        <v>0</v>
      </c>
      <c r="H33" s="8">
        <f>E33+'Month 4'!H33</f>
        <v>0</v>
      </c>
      <c r="I33" s="117">
        <f t="shared" si="2"/>
        <v>0</v>
      </c>
    </row>
    <row r="34" spans="1:12" ht="15.95" customHeight="1" x14ac:dyDescent="0.2">
      <c r="A34" s="90" t="s">
        <v>13</v>
      </c>
      <c r="B34" s="77">
        <v>4152</v>
      </c>
      <c r="C34" s="8">
        <f>'Month 1'!C34</f>
        <v>0</v>
      </c>
      <c r="D34" s="8">
        <f t="shared" si="0"/>
        <v>0</v>
      </c>
      <c r="E34" s="7">
        <v>0</v>
      </c>
      <c r="F34" s="8">
        <f t="shared" si="1"/>
        <v>0</v>
      </c>
      <c r="G34" s="8">
        <f>D34+'Month 4'!G34</f>
        <v>0</v>
      </c>
      <c r="H34" s="8">
        <f>E34+'Month 4'!H34</f>
        <v>0</v>
      </c>
      <c r="I34" s="117">
        <f t="shared" si="2"/>
        <v>0</v>
      </c>
    </row>
    <row r="35" spans="1:12" ht="15.95" customHeight="1" x14ac:dyDescent="0.2">
      <c r="A35" s="90" t="s">
        <v>14</v>
      </c>
      <c r="B35" s="77">
        <v>4152</v>
      </c>
      <c r="C35" s="8">
        <f>'Month 1'!C35</f>
        <v>0</v>
      </c>
      <c r="D35" s="8">
        <f t="shared" si="0"/>
        <v>0</v>
      </c>
      <c r="E35" s="7">
        <v>0</v>
      </c>
      <c r="F35" s="8">
        <f t="shared" si="1"/>
        <v>0</v>
      </c>
      <c r="G35" s="8">
        <f>D35+'Month 4'!G35</f>
        <v>0</v>
      </c>
      <c r="H35" s="8">
        <f>E35+'Month 4'!H35</f>
        <v>0</v>
      </c>
      <c r="I35" s="117">
        <f t="shared" si="2"/>
        <v>0</v>
      </c>
    </row>
    <row r="36" spans="1:12" ht="15.95" customHeight="1" x14ac:dyDescent="0.2">
      <c r="A36" s="90" t="s">
        <v>15</v>
      </c>
      <c r="B36" s="77">
        <v>4152</v>
      </c>
      <c r="C36" s="8">
        <f>'Month 1'!C36</f>
        <v>0</v>
      </c>
      <c r="D36" s="8">
        <f t="shared" si="0"/>
        <v>0</v>
      </c>
      <c r="E36" s="7">
        <v>0</v>
      </c>
      <c r="F36" s="8">
        <f t="shared" si="1"/>
        <v>0</v>
      </c>
      <c r="G36" s="8">
        <f>D36+'Month 4'!G36</f>
        <v>0</v>
      </c>
      <c r="H36" s="8">
        <f>E36+'Month 4'!H36</f>
        <v>0</v>
      </c>
      <c r="I36" s="117">
        <f t="shared" si="2"/>
        <v>0</v>
      </c>
    </row>
    <row r="37" spans="1:12" ht="15.95" customHeight="1" x14ac:dyDescent="0.25">
      <c r="A37" s="90" t="s">
        <v>93</v>
      </c>
      <c r="B37" s="77">
        <v>4152</v>
      </c>
      <c r="C37" s="8">
        <f>'Month 1'!C37</f>
        <v>0</v>
      </c>
      <c r="D37" s="8">
        <f t="shared" si="0"/>
        <v>0</v>
      </c>
      <c r="E37" s="7">
        <v>0</v>
      </c>
      <c r="F37" s="8">
        <f t="shared" si="1"/>
        <v>0</v>
      </c>
      <c r="G37" s="8">
        <f>D37+'Month 4'!G37</f>
        <v>0</v>
      </c>
      <c r="H37" s="8">
        <f>E37+'Month 4'!H37</f>
        <v>0</v>
      </c>
      <c r="I37" s="117">
        <f t="shared" si="2"/>
        <v>0</v>
      </c>
    </row>
    <row r="38" spans="1:12" ht="15.95" customHeight="1" x14ac:dyDescent="0.25">
      <c r="A38" s="90" t="s">
        <v>94</v>
      </c>
      <c r="B38" s="77">
        <v>4152</v>
      </c>
      <c r="C38" s="8">
        <f>'Month 1'!C38</f>
        <v>0</v>
      </c>
      <c r="D38" s="8">
        <f t="shared" si="0"/>
        <v>0</v>
      </c>
      <c r="E38" s="7">
        <v>0</v>
      </c>
      <c r="F38" s="8">
        <f t="shared" si="1"/>
        <v>0</v>
      </c>
      <c r="G38" s="8">
        <f>D38+'Month 4'!G38</f>
        <v>0</v>
      </c>
      <c r="H38" s="8">
        <f>E38+'Month 4'!H38</f>
        <v>0</v>
      </c>
      <c r="I38" s="117">
        <f t="shared" si="2"/>
        <v>0</v>
      </c>
      <c r="K38" s="55" t="s">
        <v>3</v>
      </c>
    </row>
    <row r="39" spans="1:12" ht="15.95" customHeight="1" x14ac:dyDescent="0.2">
      <c r="A39" s="90" t="s">
        <v>16</v>
      </c>
      <c r="B39" s="77">
        <v>4152</v>
      </c>
      <c r="C39" s="8">
        <f>'Month 1'!C39</f>
        <v>0</v>
      </c>
      <c r="D39" s="8">
        <f t="shared" si="0"/>
        <v>0</v>
      </c>
      <c r="E39" s="7">
        <v>0</v>
      </c>
      <c r="F39" s="8">
        <f t="shared" si="1"/>
        <v>0</v>
      </c>
      <c r="G39" s="8">
        <f>D39+'Month 4'!G39</f>
        <v>0</v>
      </c>
      <c r="H39" s="8">
        <f>E39+'Month 4'!H39</f>
        <v>0</v>
      </c>
      <c r="I39" s="117">
        <f t="shared" si="2"/>
        <v>0</v>
      </c>
    </row>
    <row r="40" spans="1:12" ht="15.95" customHeight="1" x14ac:dyDescent="0.2">
      <c r="A40" s="78" t="s">
        <v>49</v>
      </c>
      <c r="B40" s="79">
        <v>4152</v>
      </c>
      <c r="C40" s="110">
        <f t="shared" ref="C40:I40" si="3">SUM(C28:C39)</f>
        <v>0</v>
      </c>
      <c r="D40" s="110">
        <f t="shared" si="3"/>
        <v>0</v>
      </c>
      <c r="E40" s="110">
        <f t="shared" si="3"/>
        <v>0</v>
      </c>
      <c r="F40" s="110">
        <f t="shared" si="3"/>
        <v>0</v>
      </c>
      <c r="G40" s="110">
        <f t="shared" si="3"/>
        <v>0</v>
      </c>
      <c r="H40" s="110">
        <f t="shared" si="3"/>
        <v>0</v>
      </c>
      <c r="I40" s="110">
        <f t="shared" si="3"/>
        <v>0</v>
      </c>
    </row>
    <row r="41" spans="1:12" s="60" customFormat="1" ht="15.95" customHeight="1" x14ac:dyDescent="0.2">
      <c r="A41" s="91"/>
      <c r="B41" s="92"/>
      <c r="C41" s="127"/>
      <c r="D41" s="111"/>
      <c r="E41" s="127"/>
      <c r="F41" s="111"/>
      <c r="G41" s="111"/>
      <c r="H41" s="127"/>
      <c r="I41" s="128"/>
      <c r="L41" s="60" t="s">
        <v>3</v>
      </c>
    </row>
    <row r="42" spans="1:12" ht="15.95" customHeight="1" x14ac:dyDescent="0.25">
      <c r="A42" s="89" t="s">
        <v>17</v>
      </c>
      <c r="B42" s="79"/>
      <c r="C42" s="23"/>
      <c r="D42" s="109"/>
      <c r="E42" s="23"/>
      <c r="F42" s="109"/>
      <c r="G42" s="109"/>
      <c r="H42" s="23"/>
      <c r="I42" s="126"/>
    </row>
    <row r="43" spans="1:12" ht="15.95" customHeight="1" x14ac:dyDescent="0.2">
      <c r="A43" s="76" t="s">
        <v>18</v>
      </c>
      <c r="B43" s="77">
        <v>4155</v>
      </c>
      <c r="C43" s="8">
        <f>'Month 1'!C43</f>
        <v>0</v>
      </c>
      <c r="D43" s="8">
        <f>IF($E$6&gt;$G$4,ROUND(C43/$I$6,2)*$G$4,ROUND(C43/$I$6,2)*$E$6)</f>
        <v>0</v>
      </c>
      <c r="E43" s="7">
        <v>0</v>
      </c>
      <c r="F43" s="8">
        <f>E43-D43</f>
        <v>0</v>
      </c>
      <c r="G43" s="8">
        <f>D43+'Month 4'!G43</f>
        <v>0</v>
      </c>
      <c r="H43" s="8">
        <f>E43+'Month 4'!H43</f>
        <v>0</v>
      </c>
      <c r="I43" s="117">
        <f>H43-G43</f>
        <v>0</v>
      </c>
    </row>
    <row r="44" spans="1:12" ht="15.95" customHeight="1" x14ac:dyDescent="0.2">
      <c r="A44" s="90" t="s">
        <v>19</v>
      </c>
      <c r="B44" s="77">
        <v>4155</v>
      </c>
      <c r="C44" s="8">
        <f>'Month 1'!C44</f>
        <v>0</v>
      </c>
      <c r="D44" s="8">
        <f>IF($E$6&gt;$G$4,ROUND(C44/$I$6,2)*$G$4,ROUND(C44/$I$6,2)*$E$6)</f>
        <v>0</v>
      </c>
      <c r="E44" s="7">
        <v>0</v>
      </c>
      <c r="F44" s="8">
        <f>E44-D44</f>
        <v>0</v>
      </c>
      <c r="G44" s="8">
        <f>D44+'Month 4'!G44</f>
        <v>0</v>
      </c>
      <c r="H44" s="8">
        <f>E44+'Month 4'!H44</f>
        <v>0</v>
      </c>
      <c r="I44" s="117">
        <f>H44-G44</f>
        <v>0</v>
      </c>
    </row>
    <row r="45" spans="1:12" ht="15.95" customHeight="1" x14ac:dyDescent="0.2">
      <c r="A45" s="90" t="s">
        <v>55</v>
      </c>
      <c r="B45" s="77">
        <v>4155</v>
      </c>
      <c r="C45" s="8">
        <f>'Month 1'!C45</f>
        <v>0</v>
      </c>
      <c r="D45" s="8">
        <f>IF($E$6&gt;$G$4,ROUND(C45/$I$6,2)*$G$4,ROUND(C45/$I$6,2)*$E$6)</f>
        <v>0</v>
      </c>
      <c r="E45" s="7">
        <v>0</v>
      </c>
      <c r="F45" s="8">
        <f>E45-D45</f>
        <v>0</v>
      </c>
      <c r="G45" s="8">
        <f>D45+'Month 4'!G45</f>
        <v>0</v>
      </c>
      <c r="H45" s="8">
        <f>E45+'Month 4'!H45</f>
        <v>0</v>
      </c>
      <c r="I45" s="117">
        <f>H45-G45</f>
        <v>0</v>
      </c>
    </row>
    <row r="46" spans="1:12" ht="15.95" customHeight="1" x14ac:dyDescent="0.2">
      <c r="A46" s="78" t="s">
        <v>20</v>
      </c>
      <c r="B46" s="79">
        <v>4155</v>
      </c>
      <c r="C46" s="104">
        <f>SUM(C43:C45)</f>
        <v>0</v>
      </c>
      <c r="D46" s="121">
        <f>SUM(D43:D45)</f>
        <v>0</v>
      </c>
      <c r="E46" s="121">
        <f>SUM(E43:E45)</f>
        <v>0</v>
      </c>
      <c r="F46" s="121">
        <f>E46-D46</f>
        <v>0</v>
      </c>
      <c r="G46" s="121">
        <f>SUM(G43:G45)</f>
        <v>0</v>
      </c>
      <c r="H46" s="121">
        <f>SUM(H43:H45)</f>
        <v>0</v>
      </c>
      <c r="I46" s="122">
        <f>H46-G46</f>
        <v>0</v>
      </c>
      <c r="K46" s="55" t="s">
        <v>3</v>
      </c>
    </row>
    <row r="47" spans="1:12" s="60" customFormat="1" ht="15.95" customHeight="1" x14ac:dyDescent="0.2">
      <c r="A47" s="78" t="s">
        <v>98</v>
      </c>
      <c r="B47" s="92"/>
      <c r="C47" s="104">
        <f>C46+C40+C26+C24+C23</f>
        <v>0</v>
      </c>
      <c r="D47" s="104">
        <f t="shared" ref="D47:I47" si="4">D46+D40+D26+D24+D23</f>
        <v>0</v>
      </c>
      <c r="E47" s="104">
        <f t="shared" si="4"/>
        <v>0</v>
      </c>
      <c r="F47" s="104">
        <f t="shared" si="4"/>
        <v>0</v>
      </c>
      <c r="G47" s="104">
        <f t="shared" si="4"/>
        <v>0</v>
      </c>
      <c r="H47" s="104">
        <f t="shared" si="4"/>
        <v>0</v>
      </c>
      <c r="I47" s="104">
        <f t="shared" si="4"/>
        <v>0</v>
      </c>
    </row>
    <row r="48" spans="1:12" ht="15.95" customHeight="1" thickBot="1" x14ac:dyDescent="0.25">
      <c r="A48" s="93"/>
      <c r="B48" s="81"/>
      <c r="C48" s="112"/>
      <c r="D48" s="112"/>
      <c r="E48" s="112"/>
      <c r="F48" s="112"/>
      <c r="G48" s="112"/>
      <c r="H48" s="112"/>
      <c r="I48" s="129"/>
    </row>
    <row r="49" spans="1:9" ht="15.95" customHeight="1" x14ac:dyDescent="0.25">
      <c r="A49" s="89" t="s">
        <v>78</v>
      </c>
      <c r="B49" s="77"/>
      <c r="C49" s="23"/>
      <c r="D49" s="23"/>
      <c r="E49" s="23"/>
      <c r="F49" s="23"/>
      <c r="G49" s="23"/>
      <c r="H49" s="23"/>
      <c r="I49" s="190"/>
    </row>
    <row r="50" spans="1:9" ht="15.95" customHeight="1" x14ac:dyDescent="0.2">
      <c r="A50" s="90" t="s">
        <v>79</v>
      </c>
      <c r="B50" s="77">
        <v>3310</v>
      </c>
      <c r="C50" s="8">
        <f>'Month 1'!C50</f>
        <v>0</v>
      </c>
      <c r="D50" s="8">
        <f t="shared" ref="D50:D55" si="5">IF($E$6&gt;$G$4,ROUND(C50/$I$6,2)*$G$4,ROUND(C50/$I$6,2)*$E$6)</f>
        <v>0</v>
      </c>
      <c r="E50" s="7">
        <v>0</v>
      </c>
      <c r="F50" s="8">
        <f t="shared" ref="F50:F55" si="6">E50-D50</f>
        <v>0</v>
      </c>
      <c r="G50" s="8">
        <f>D50+'Month 4'!G50</f>
        <v>0</v>
      </c>
      <c r="H50" s="8">
        <f>E50+'Month 4'!H50</f>
        <v>0</v>
      </c>
      <c r="I50" s="117">
        <f t="shared" ref="I50:I55" si="7">H50-G50</f>
        <v>0</v>
      </c>
    </row>
    <row r="51" spans="1:9" ht="15.95" customHeight="1" x14ac:dyDescent="0.2">
      <c r="A51" s="90" t="s">
        <v>80</v>
      </c>
      <c r="B51" s="77">
        <v>3481</v>
      </c>
      <c r="C51" s="8">
        <f>'Month 1'!C51</f>
        <v>0</v>
      </c>
      <c r="D51" s="8">
        <f t="shared" si="5"/>
        <v>0</v>
      </c>
      <c r="E51" s="7">
        <v>0</v>
      </c>
      <c r="F51" s="8">
        <f t="shared" si="6"/>
        <v>0</v>
      </c>
      <c r="G51" s="8">
        <f>D51+'Month 4'!G51</f>
        <v>0</v>
      </c>
      <c r="H51" s="8">
        <f>E51+'Month 4'!H51</f>
        <v>0</v>
      </c>
      <c r="I51" s="117">
        <f t="shared" si="7"/>
        <v>0</v>
      </c>
    </row>
    <row r="52" spans="1:9" ht="15.95" customHeight="1" x14ac:dyDescent="0.2">
      <c r="A52" s="90" t="s">
        <v>81</v>
      </c>
      <c r="B52" s="77">
        <v>3300</v>
      </c>
      <c r="C52" s="8">
        <f>'Month 1'!C52</f>
        <v>0</v>
      </c>
      <c r="D52" s="8">
        <f t="shared" si="5"/>
        <v>0</v>
      </c>
      <c r="E52" s="7">
        <v>0</v>
      </c>
      <c r="F52" s="8">
        <f t="shared" si="6"/>
        <v>0</v>
      </c>
      <c r="G52" s="8">
        <f>D52+'Month 4'!G52</f>
        <v>0</v>
      </c>
      <c r="H52" s="8">
        <f>E52+'Month 4'!H52</f>
        <v>0</v>
      </c>
      <c r="I52" s="117">
        <f t="shared" si="7"/>
        <v>0</v>
      </c>
    </row>
    <row r="53" spans="1:9" ht="15.95" customHeight="1" x14ac:dyDescent="0.2">
      <c r="A53" s="90" t="s">
        <v>82</v>
      </c>
      <c r="B53" s="77">
        <v>4153</v>
      </c>
      <c r="C53" s="8">
        <f>'Month 1'!C53</f>
        <v>0</v>
      </c>
      <c r="D53" s="8">
        <f t="shared" si="5"/>
        <v>0</v>
      </c>
      <c r="E53" s="7">
        <v>0</v>
      </c>
      <c r="F53" s="8">
        <f t="shared" si="6"/>
        <v>0</v>
      </c>
      <c r="G53" s="8">
        <f>D53+'Month 4'!G53</f>
        <v>0</v>
      </c>
      <c r="H53" s="8">
        <f>E53+'Month 4'!H53</f>
        <v>0</v>
      </c>
      <c r="I53" s="117">
        <f t="shared" si="7"/>
        <v>0</v>
      </c>
    </row>
    <row r="54" spans="1:9" ht="15.95" customHeight="1" x14ac:dyDescent="0.2">
      <c r="A54" s="90" t="s">
        <v>95</v>
      </c>
      <c r="B54" s="77">
        <v>4153</v>
      </c>
      <c r="C54" s="8">
        <f>'Month 1'!C54</f>
        <v>0</v>
      </c>
      <c r="D54" s="8">
        <f t="shared" si="5"/>
        <v>0</v>
      </c>
      <c r="E54" s="7">
        <v>0</v>
      </c>
      <c r="F54" s="8">
        <f t="shared" si="6"/>
        <v>0</v>
      </c>
      <c r="G54" s="8">
        <f>D54+'Month 4'!G54</f>
        <v>0</v>
      </c>
      <c r="H54" s="8">
        <f>E54+'Month 4'!H54</f>
        <v>0</v>
      </c>
      <c r="I54" s="117">
        <f t="shared" si="7"/>
        <v>0</v>
      </c>
    </row>
    <row r="55" spans="1:9" ht="15.95" customHeight="1" x14ac:dyDescent="0.2">
      <c r="A55" s="90" t="s">
        <v>114</v>
      </c>
      <c r="B55" s="77">
        <v>4154</v>
      </c>
      <c r="C55" s="8">
        <f>'Month 1'!C55</f>
        <v>0</v>
      </c>
      <c r="D55" s="8">
        <f t="shared" si="5"/>
        <v>0</v>
      </c>
      <c r="E55" s="7">
        <v>0</v>
      </c>
      <c r="F55" s="8">
        <f t="shared" si="6"/>
        <v>0</v>
      </c>
      <c r="G55" s="8">
        <f>D55+'Month 4'!G55</f>
        <v>0</v>
      </c>
      <c r="H55" s="8">
        <f>E55+'Month 4'!H55</f>
        <v>0</v>
      </c>
      <c r="I55" s="117">
        <f t="shared" si="7"/>
        <v>0</v>
      </c>
    </row>
    <row r="56" spans="1:9" ht="15.95" customHeight="1" thickBot="1" x14ac:dyDescent="0.25">
      <c r="A56" s="182" t="s">
        <v>108</v>
      </c>
      <c r="B56" s="95"/>
      <c r="C56" s="104">
        <f>SUM(C50:C55)</f>
        <v>0</v>
      </c>
      <c r="D56" s="104">
        <f t="shared" ref="D56:I56" si="8">SUM(D50:D55)</f>
        <v>0</v>
      </c>
      <c r="E56" s="104">
        <f t="shared" si="8"/>
        <v>0</v>
      </c>
      <c r="F56" s="104">
        <f t="shared" si="8"/>
        <v>0</v>
      </c>
      <c r="G56" s="104">
        <f t="shared" si="8"/>
        <v>0</v>
      </c>
      <c r="H56" s="104">
        <f t="shared" si="8"/>
        <v>0</v>
      </c>
      <c r="I56" s="104">
        <f t="shared" si="8"/>
        <v>0</v>
      </c>
    </row>
    <row r="57" spans="1:9" ht="15.95" customHeight="1" x14ac:dyDescent="0.2">
      <c r="A57" s="96" t="s">
        <v>21</v>
      </c>
      <c r="B57" s="97"/>
      <c r="C57" s="183">
        <f>'Month 1'!C57</f>
        <v>0</v>
      </c>
      <c r="D57" s="113">
        <f>IF($E$6&gt;$G$4,(C57/$I$6)*$G$4,(C57/$I$6*$E$6))</f>
        <v>0</v>
      </c>
      <c r="E57" s="7">
        <v>0</v>
      </c>
      <c r="F57" s="183">
        <f>E57-D57</f>
        <v>0</v>
      </c>
      <c r="G57" s="113">
        <f>D57+'Month 4'!G57</f>
        <v>0</v>
      </c>
      <c r="H57" s="183">
        <f>E57+'Month 4'!H57</f>
        <v>0</v>
      </c>
      <c r="I57" s="191">
        <f>H57-G57</f>
        <v>0</v>
      </c>
    </row>
    <row r="58" spans="1:9" ht="15.95" customHeight="1" x14ac:dyDescent="0.2">
      <c r="A58" s="90"/>
      <c r="B58" s="98"/>
      <c r="C58" s="23"/>
      <c r="D58" s="109"/>
      <c r="E58" s="23"/>
      <c r="F58" s="109"/>
      <c r="G58" s="109"/>
      <c r="H58" s="23"/>
      <c r="I58" s="126"/>
    </row>
    <row r="59" spans="1:9" ht="15.95" customHeight="1" x14ac:dyDescent="0.2">
      <c r="A59" s="99" t="s">
        <v>22</v>
      </c>
      <c r="B59" s="100"/>
      <c r="C59" s="114">
        <f>'Month 1'!C59</f>
        <v>0</v>
      </c>
      <c r="D59" s="114">
        <f>(D15+D18+D20+D47+D56)-D57</f>
        <v>0</v>
      </c>
      <c r="E59" s="114">
        <f>(E15+E18+E20+E47+E56)-E57</f>
        <v>0</v>
      </c>
      <c r="F59" s="114">
        <f>E59-D59</f>
        <v>0</v>
      </c>
      <c r="G59" s="114">
        <f>D59+'Month 4'!G59</f>
        <v>0</v>
      </c>
      <c r="H59" s="114">
        <f>E59+'Month 4'!H59</f>
        <v>0</v>
      </c>
      <c r="I59" s="132">
        <f>H59-G59</f>
        <v>0</v>
      </c>
    </row>
    <row r="60" spans="1:9" ht="15.95" customHeight="1" thickBot="1" x14ac:dyDescent="0.25">
      <c r="A60" s="101"/>
      <c r="B60" s="102"/>
      <c r="C60" s="115"/>
      <c r="D60" s="115"/>
      <c r="E60" s="115"/>
      <c r="F60" s="115"/>
      <c r="G60" s="115"/>
      <c r="H60" s="115"/>
      <c r="I60" s="133"/>
    </row>
    <row r="61" spans="1:9" ht="15.95" customHeight="1" x14ac:dyDescent="0.2">
      <c r="A61" s="100"/>
      <c r="B61" s="100"/>
      <c r="C61" s="116"/>
      <c r="D61" s="116"/>
      <c r="E61" s="116"/>
      <c r="F61" s="116"/>
      <c r="G61" s="116"/>
      <c r="H61" s="116"/>
      <c r="I61" s="116"/>
    </row>
    <row r="62" spans="1:9" ht="15.95" customHeight="1" x14ac:dyDescent="0.2">
      <c r="A62" s="103" t="s">
        <v>192</v>
      </c>
      <c r="B62" s="103"/>
      <c r="C62" s="116"/>
      <c r="D62" s="116"/>
      <c r="E62" s="116"/>
      <c r="F62" s="116"/>
      <c r="G62" s="116"/>
      <c r="H62" s="116"/>
      <c r="I62" s="116"/>
    </row>
    <row r="63" spans="1:9" ht="15.95" customHeight="1" x14ac:dyDescent="0.2">
      <c r="A63" s="238" t="s">
        <v>71</v>
      </c>
      <c r="B63" s="238"/>
      <c r="C63" s="238"/>
      <c r="D63" s="238"/>
      <c r="E63" s="238"/>
      <c r="F63" s="238"/>
      <c r="G63" s="238"/>
      <c r="H63" s="136"/>
      <c r="I63" s="136"/>
    </row>
    <row r="64" spans="1:9" ht="15.95" customHeight="1" x14ac:dyDescent="0.2">
      <c r="A64" s="238" t="s">
        <v>104</v>
      </c>
      <c r="B64" s="238"/>
      <c r="C64" s="238"/>
      <c r="D64" s="238"/>
      <c r="E64" s="238"/>
      <c r="F64" s="238"/>
      <c r="G64" s="238"/>
      <c r="H64" s="238"/>
      <c r="I64" s="238"/>
    </row>
    <row r="65" spans="1:13" ht="15.95" customHeight="1" x14ac:dyDescent="0.2">
      <c r="A65" s="238" t="s">
        <v>105</v>
      </c>
      <c r="B65" s="238"/>
      <c r="C65" s="238"/>
      <c r="D65" s="238"/>
      <c r="E65" s="238"/>
      <c r="F65" s="238"/>
      <c r="G65" s="238"/>
      <c r="H65" s="238"/>
      <c r="I65" s="238"/>
    </row>
    <row r="66" spans="1:13" ht="15.95" customHeight="1" x14ac:dyDescent="0.2">
      <c r="A66" s="137"/>
      <c r="B66" s="137"/>
      <c r="C66" s="137"/>
      <c r="D66" s="137"/>
      <c r="E66" s="137"/>
      <c r="F66" s="137"/>
      <c r="G66" s="137"/>
      <c r="H66" s="136"/>
      <c r="I66" s="136"/>
    </row>
    <row r="67" spans="1:13" ht="15.95" customHeight="1" x14ac:dyDescent="0.2">
      <c r="A67" s="138" t="s">
        <v>57</v>
      </c>
      <c r="B67" s="138"/>
      <c r="C67" s="137"/>
      <c r="D67" s="137"/>
      <c r="E67" s="137"/>
      <c r="F67" s="137"/>
      <c r="G67" s="137"/>
      <c r="H67" s="136"/>
      <c r="I67" s="136"/>
    </row>
    <row r="68" spans="1:13" ht="15.95" customHeight="1" x14ac:dyDescent="0.25">
      <c r="A68" s="240" t="s">
        <v>23</v>
      </c>
      <c r="B68" s="241"/>
      <c r="C68" s="242"/>
      <c r="D68" s="242"/>
      <c r="E68" s="242"/>
      <c r="F68" s="242"/>
      <c r="G68" s="242"/>
      <c r="H68" s="242"/>
      <c r="I68" s="243"/>
    </row>
    <row r="69" spans="1:13" ht="18" customHeight="1" x14ac:dyDescent="0.25">
      <c r="A69" s="139"/>
      <c r="B69" s="140"/>
      <c r="C69" s="141"/>
      <c r="D69" s="239" t="str">
        <f>C4</f>
        <v>May</v>
      </c>
      <c r="E69" s="239"/>
      <c r="F69" s="141"/>
      <c r="G69" s="141"/>
      <c r="H69" s="244" t="s">
        <v>85</v>
      </c>
      <c r="I69" s="245"/>
    </row>
    <row r="70" spans="1:13" ht="40.5" customHeight="1" x14ac:dyDescent="0.25">
      <c r="A70" s="193"/>
      <c r="B70" s="143"/>
      <c r="C70" s="143"/>
      <c r="D70" s="143"/>
      <c r="E70" s="144" t="s">
        <v>24</v>
      </c>
      <c r="F70" s="145" t="s">
        <v>1</v>
      </c>
      <c r="G70" s="145" t="s">
        <v>25</v>
      </c>
      <c r="H70" s="146" t="s">
        <v>91</v>
      </c>
      <c r="I70" s="146" t="s">
        <v>92</v>
      </c>
    </row>
    <row r="71" spans="1:13" ht="15.95" customHeight="1" x14ac:dyDescent="0.2">
      <c r="A71" s="147" t="s">
        <v>109</v>
      </c>
      <c r="B71" s="148"/>
      <c r="C71" s="148"/>
      <c r="D71" s="210">
        <f>$E$11+$E$13</f>
        <v>0</v>
      </c>
      <c r="E71" s="211"/>
      <c r="F71" s="149">
        <f>I4</f>
        <v>0</v>
      </c>
      <c r="G71" s="150">
        <v>4141</v>
      </c>
      <c r="H71" s="9"/>
      <c r="I71" s="10"/>
    </row>
    <row r="72" spans="1:13" ht="15.95" customHeight="1" x14ac:dyDescent="0.2">
      <c r="A72" s="147" t="s">
        <v>112</v>
      </c>
      <c r="B72" s="148"/>
      <c r="C72" s="148"/>
      <c r="D72" s="210">
        <f>$E$12+$E$14</f>
        <v>0</v>
      </c>
      <c r="E72" s="211"/>
      <c r="F72" s="149">
        <f>I4</f>
        <v>0</v>
      </c>
      <c r="G72" s="150">
        <v>4140</v>
      </c>
      <c r="H72" s="11"/>
      <c r="I72" s="12"/>
    </row>
    <row r="73" spans="1:13" ht="15.95" customHeight="1" x14ac:dyDescent="0.2">
      <c r="A73" s="142" t="s">
        <v>47</v>
      </c>
      <c r="B73" s="151"/>
      <c r="C73" s="152"/>
      <c r="D73" s="210"/>
      <c r="E73" s="211"/>
      <c r="F73" s="153"/>
      <c r="G73" s="150"/>
      <c r="H73" s="11"/>
      <c r="I73" s="12"/>
    </row>
    <row r="74" spans="1:13" ht="15.95" customHeight="1" x14ac:dyDescent="0.2">
      <c r="A74" s="154" t="s">
        <v>53</v>
      </c>
      <c r="B74" s="157"/>
      <c r="C74" s="155"/>
      <c r="D74" s="210">
        <f>$E$23</f>
        <v>0</v>
      </c>
      <c r="E74" s="211"/>
      <c r="F74" s="149">
        <f>$F$71</f>
        <v>0</v>
      </c>
      <c r="G74" s="150">
        <v>4151</v>
      </c>
      <c r="H74" s="11"/>
      <c r="I74" s="12"/>
      <c r="J74" s="61"/>
    </row>
    <row r="75" spans="1:13" ht="15.95" customHeight="1" x14ac:dyDescent="0.2">
      <c r="A75" s="156" t="s">
        <v>10</v>
      </c>
      <c r="B75" s="155"/>
      <c r="C75" s="155"/>
      <c r="D75" s="210">
        <f>$E$24</f>
        <v>0</v>
      </c>
      <c r="E75" s="211"/>
      <c r="F75" s="149">
        <f>$F$71</f>
        <v>0</v>
      </c>
      <c r="G75" s="150">
        <v>3580</v>
      </c>
      <c r="H75" s="11"/>
      <c r="I75" s="12"/>
      <c r="K75" s="55" t="s">
        <v>3</v>
      </c>
    </row>
    <row r="76" spans="1:13" ht="15.95" customHeight="1" x14ac:dyDescent="0.2">
      <c r="A76" s="154" t="s">
        <v>138</v>
      </c>
      <c r="B76" s="157"/>
      <c r="C76" s="155"/>
      <c r="D76" s="210">
        <f>$E$26</f>
        <v>0</v>
      </c>
      <c r="E76" s="211"/>
      <c r="F76" s="149">
        <f>$F$71</f>
        <v>0</v>
      </c>
      <c r="G76" s="150">
        <v>3570</v>
      </c>
      <c r="H76" s="11"/>
      <c r="I76" s="12"/>
    </row>
    <row r="77" spans="1:13" ht="15.95" customHeight="1" x14ac:dyDescent="0.2">
      <c r="A77" s="154" t="s">
        <v>83</v>
      </c>
      <c r="B77" s="157"/>
      <c r="C77" s="155"/>
      <c r="D77" s="210">
        <f>$E$18</f>
        <v>0</v>
      </c>
      <c r="E77" s="211"/>
      <c r="F77" s="149">
        <f>$F$71</f>
        <v>0</v>
      </c>
      <c r="G77" s="150">
        <v>3561</v>
      </c>
      <c r="H77" s="11"/>
      <c r="I77" s="12"/>
    </row>
    <row r="78" spans="1:13" ht="15.95" customHeight="1" x14ac:dyDescent="0.2">
      <c r="A78" s="154" t="s">
        <v>84</v>
      </c>
      <c r="B78" s="157"/>
      <c r="C78" s="155"/>
      <c r="D78" s="210">
        <f>$E$20</f>
        <v>0</v>
      </c>
      <c r="E78" s="211"/>
      <c r="F78" s="149">
        <f>$F$71</f>
        <v>0</v>
      </c>
      <c r="G78" s="150">
        <v>3561</v>
      </c>
      <c r="H78" s="11"/>
      <c r="I78" s="12"/>
    </row>
    <row r="79" spans="1:13" ht="15.95" customHeight="1" x14ac:dyDescent="0.2">
      <c r="A79" s="155" t="s">
        <v>48</v>
      </c>
      <c r="B79" s="248">
        <f>$E$40</f>
        <v>0</v>
      </c>
      <c r="C79" s="249"/>
      <c r="D79" s="229"/>
      <c r="E79" s="230"/>
      <c r="F79" s="158"/>
      <c r="G79" s="159"/>
      <c r="H79" s="11"/>
      <c r="I79" s="12"/>
    </row>
    <row r="80" spans="1:13" ht="15.95" customHeight="1" x14ac:dyDescent="0.2">
      <c r="A80" s="155" t="s">
        <v>27</v>
      </c>
      <c r="B80" s="236">
        <f>$E$57</f>
        <v>0</v>
      </c>
      <c r="C80" s="237"/>
      <c r="D80" s="246"/>
      <c r="E80" s="247"/>
      <c r="F80" s="158"/>
      <c r="G80" s="159"/>
      <c r="H80" s="11"/>
      <c r="I80" s="12"/>
      <c r="J80" s="62"/>
      <c r="M80" s="55" t="s">
        <v>3</v>
      </c>
    </row>
    <row r="81" spans="1:9" ht="15.95" customHeight="1" x14ac:dyDescent="0.2">
      <c r="A81" s="156" t="s">
        <v>50</v>
      </c>
      <c r="B81" s="155"/>
      <c r="C81" s="160"/>
      <c r="D81" s="210">
        <f>$B$79-$B$80</f>
        <v>0</v>
      </c>
      <c r="E81" s="211"/>
      <c r="F81" s="149">
        <f>$F$71</f>
        <v>0</v>
      </c>
      <c r="G81" s="150">
        <v>4152</v>
      </c>
      <c r="H81" s="11"/>
      <c r="I81" s="12"/>
    </row>
    <row r="82" spans="1:9" ht="15.95" customHeight="1" x14ac:dyDescent="0.2">
      <c r="A82" s="161" t="s">
        <v>26</v>
      </c>
      <c r="B82" s="162"/>
      <c r="C82" s="162"/>
      <c r="D82" s="210">
        <f>$E$46</f>
        <v>0</v>
      </c>
      <c r="E82" s="211"/>
      <c r="F82" s="149">
        <f t="shared" ref="F82:F88" si="9">$F$71</f>
        <v>0</v>
      </c>
      <c r="G82" s="150">
        <v>4155</v>
      </c>
      <c r="H82" s="11"/>
      <c r="I82" s="12"/>
    </row>
    <row r="83" spans="1:9" ht="15.95" customHeight="1" x14ac:dyDescent="0.2">
      <c r="A83" s="163" t="s">
        <v>79</v>
      </c>
      <c r="B83" s="164"/>
      <c r="C83" s="162"/>
      <c r="D83" s="210">
        <f>$E$50</f>
        <v>0</v>
      </c>
      <c r="E83" s="211"/>
      <c r="F83" s="149">
        <f t="shared" si="9"/>
        <v>0</v>
      </c>
      <c r="G83" s="150">
        <v>3310</v>
      </c>
      <c r="H83" s="11"/>
      <c r="I83" s="12"/>
    </row>
    <row r="84" spans="1:9" ht="15.95" customHeight="1" x14ac:dyDescent="0.2">
      <c r="A84" s="163" t="s">
        <v>80</v>
      </c>
      <c r="B84" s="164"/>
      <c r="C84" s="162"/>
      <c r="D84" s="210">
        <f>$E$51</f>
        <v>0</v>
      </c>
      <c r="E84" s="211"/>
      <c r="F84" s="149">
        <f t="shared" si="9"/>
        <v>0</v>
      </c>
      <c r="G84" s="150">
        <v>3481</v>
      </c>
      <c r="H84" s="9"/>
      <c r="I84" s="10"/>
    </row>
    <row r="85" spans="1:9" ht="15.95" customHeight="1" x14ac:dyDescent="0.2">
      <c r="A85" s="163" t="s">
        <v>81</v>
      </c>
      <c r="B85" s="164"/>
      <c r="C85" s="162"/>
      <c r="D85" s="210">
        <f>$E$52</f>
        <v>0</v>
      </c>
      <c r="E85" s="211"/>
      <c r="F85" s="149">
        <f t="shared" si="9"/>
        <v>0</v>
      </c>
      <c r="G85" s="150">
        <v>3300</v>
      </c>
      <c r="H85" s="9"/>
      <c r="I85" s="10"/>
    </row>
    <row r="86" spans="1:9" ht="15.95" customHeight="1" x14ac:dyDescent="0.2">
      <c r="A86" s="165" t="s">
        <v>82</v>
      </c>
      <c r="B86" s="166"/>
      <c r="C86" s="148"/>
      <c r="D86" s="210">
        <f>$E$53</f>
        <v>0</v>
      </c>
      <c r="E86" s="211"/>
      <c r="F86" s="149">
        <f t="shared" si="9"/>
        <v>0</v>
      </c>
      <c r="G86" s="150">
        <v>4153</v>
      </c>
      <c r="H86" s="9"/>
      <c r="I86" s="10"/>
    </row>
    <row r="87" spans="1:9" ht="15.95" customHeight="1" x14ac:dyDescent="0.2">
      <c r="A87" s="165" t="s">
        <v>96</v>
      </c>
      <c r="B87" s="166"/>
      <c r="C87" s="148"/>
      <c r="D87" s="210">
        <f>$E$54</f>
        <v>0</v>
      </c>
      <c r="E87" s="211"/>
      <c r="F87" s="149">
        <f t="shared" si="9"/>
        <v>0</v>
      </c>
      <c r="G87" s="167">
        <v>4153</v>
      </c>
      <c r="H87" s="9"/>
      <c r="I87" s="10"/>
    </row>
    <row r="88" spans="1:9" ht="15.95" customHeight="1" x14ac:dyDescent="0.25">
      <c r="A88" s="168" t="s">
        <v>97</v>
      </c>
      <c r="B88" s="166"/>
      <c r="C88" s="148"/>
      <c r="D88" s="210">
        <f>$E$55</f>
        <v>0</v>
      </c>
      <c r="E88" s="211"/>
      <c r="F88" s="149">
        <f t="shared" si="9"/>
        <v>0</v>
      </c>
      <c r="G88" s="150">
        <v>4154</v>
      </c>
      <c r="H88" s="9"/>
      <c r="I88" s="10"/>
    </row>
    <row r="89" spans="1:9" ht="15.95" customHeight="1" x14ac:dyDescent="0.2">
      <c r="A89" s="169" t="s">
        <v>131</v>
      </c>
      <c r="B89" s="170"/>
      <c r="C89" s="170"/>
      <c r="D89" s="231">
        <f>SUM($D$71:$D$88)</f>
        <v>0</v>
      </c>
      <c r="E89" s="232"/>
      <c r="F89" s="171" t="s">
        <v>3</v>
      </c>
      <c r="G89" s="171"/>
      <c r="H89" s="10"/>
      <c r="I89" s="10"/>
    </row>
    <row r="90" spans="1:9" ht="15.95" customHeight="1" x14ac:dyDescent="0.2">
      <c r="A90" s="169" t="s">
        <v>146</v>
      </c>
      <c r="B90" s="170"/>
      <c r="C90" s="170"/>
      <c r="D90" s="231">
        <v>0</v>
      </c>
      <c r="E90" s="232"/>
      <c r="F90" s="171" t="s">
        <v>3</v>
      </c>
      <c r="G90" s="171"/>
      <c r="H90" s="10"/>
      <c r="I90" s="10"/>
    </row>
    <row r="91" spans="1:9" ht="15.95" customHeight="1" x14ac:dyDescent="0.2">
      <c r="A91" s="169" t="s">
        <v>132</v>
      </c>
      <c r="B91" s="170"/>
      <c r="C91" s="170"/>
      <c r="D91" s="231">
        <f>$D$89-$D$90</f>
        <v>0</v>
      </c>
      <c r="E91" s="232"/>
      <c r="F91" s="171" t="s">
        <v>3</v>
      </c>
      <c r="G91" s="171"/>
      <c r="H91" s="4"/>
      <c r="I91" s="10"/>
    </row>
    <row r="92" spans="1:9" ht="15.95" customHeight="1" x14ac:dyDescent="0.2">
      <c r="A92" s="172" t="s">
        <v>85</v>
      </c>
      <c r="B92" s="2"/>
      <c r="C92" s="2"/>
      <c r="D92" s="2"/>
      <c r="E92" s="28"/>
      <c r="F92" s="2"/>
      <c r="G92" s="2"/>
      <c r="H92" s="4"/>
      <c r="I92" s="10"/>
    </row>
    <row r="93" spans="1:9" ht="15.95" customHeight="1" x14ac:dyDescent="0.25">
      <c r="A93" s="173" t="s">
        <v>86</v>
      </c>
      <c r="B93" s="3"/>
      <c r="C93" s="4"/>
      <c r="D93" s="4"/>
      <c r="E93" s="10"/>
      <c r="F93" s="4"/>
      <c r="G93" s="5"/>
      <c r="H93" s="4"/>
      <c r="I93" s="10"/>
    </row>
    <row r="94" spans="1:9" ht="15.95" customHeight="1" x14ac:dyDescent="0.25">
      <c r="A94" s="173" t="s">
        <v>28</v>
      </c>
      <c r="B94" s="3"/>
      <c r="C94" s="4"/>
      <c r="D94" s="4"/>
      <c r="E94" s="10" t="s">
        <v>36</v>
      </c>
      <c r="F94" s="4"/>
      <c r="G94" s="5"/>
      <c r="H94" s="4"/>
      <c r="I94" s="10"/>
    </row>
    <row r="95" spans="1:9" ht="15.95" customHeight="1" x14ac:dyDescent="0.2">
      <c r="A95" s="174" t="s">
        <v>133</v>
      </c>
      <c r="B95" s="233">
        <f>C5-D90</f>
        <v>0</v>
      </c>
      <c r="C95" s="234"/>
      <c r="D95" s="98"/>
      <c r="E95" s="98"/>
      <c r="F95" s="98"/>
      <c r="G95" s="98"/>
      <c r="H95" s="98"/>
      <c r="I95" s="98"/>
    </row>
    <row r="96" spans="1:9" ht="15.95" customHeight="1" x14ac:dyDescent="0.2">
      <c r="A96" s="175" t="s">
        <v>87</v>
      </c>
      <c r="B96" s="175"/>
      <c r="C96" s="175"/>
      <c r="D96" s="175"/>
      <c r="E96" s="175"/>
      <c r="F96"/>
      <c r="G96" s="176"/>
      <c r="H96"/>
      <c r="I96" s="98"/>
    </row>
    <row r="97" spans="1:9" ht="15.95" customHeight="1" x14ac:dyDescent="0.2">
      <c r="A97" s="177" t="s">
        <v>88</v>
      </c>
      <c r="B97" s="175"/>
      <c r="C97" s="175"/>
      <c r="D97" s="175"/>
      <c r="E97" s="175"/>
      <c r="F97"/>
      <c r="G97"/>
      <c r="H97"/>
      <c r="I97" s="98"/>
    </row>
    <row r="98" spans="1:9" ht="15.95" customHeight="1" x14ac:dyDescent="0.2">
      <c r="A98" s="177" t="s">
        <v>89</v>
      </c>
      <c r="B98" s="175"/>
      <c r="C98" s="175"/>
      <c r="D98" s="175"/>
      <c r="E98" s="175"/>
      <c r="F98"/>
      <c r="G98"/>
      <c r="H98"/>
      <c r="I98" s="98"/>
    </row>
    <row r="99" spans="1:9" ht="15.95" customHeight="1" x14ac:dyDescent="0.2">
      <c r="A99" s="228" t="s">
        <v>195</v>
      </c>
      <c r="B99" s="228"/>
      <c r="C99" s="228"/>
      <c r="D99" s="228"/>
      <c r="E99" s="228"/>
      <c r="F99"/>
      <c r="G99"/>
      <c r="H99"/>
      <c r="I99" s="98"/>
    </row>
    <row r="100" spans="1:9" ht="15.95" customHeight="1" x14ac:dyDescent="0.2">
      <c r="A100" s="228"/>
      <c r="B100" s="228"/>
      <c r="C100" s="228"/>
      <c r="D100" s="228"/>
      <c r="E100" s="228"/>
      <c r="F100"/>
      <c r="G100" s="178"/>
      <c r="H100"/>
      <c r="I100" s="98"/>
    </row>
    <row r="101" spans="1:9" ht="15.95" customHeight="1" x14ac:dyDescent="0.2">
      <c r="A101" s="228"/>
      <c r="B101" s="228"/>
      <c r="C101" s="228"/>
      <c r="D101" s="228"/>
      <c r="E101" s="228"/>
      <c r="F101"/>
      <c r="G101" s="178"/>
      <c r="H101"/>
      <c r="I101" s="98"/>
    </row>
    <row r="102" spans="1:9" ht="15.95" customHeight="1" x14ac:dyDescent="0.2">
      <c r="A102" s="155" t="s">
        <v>29</v>
      </c>
      <c r="B102" s="155"/>
      <c r="C102" s="98"/>
      <c r="D102" s="98"/>
      <c r="E102" s="98"/>
      <c r="F102" s="98"/>
      <c r="G102" s="98"/>
      <c r="H102" s="98"/>
      <c r="I102" s="98"/>
    </row>
    <row r="103" spans="1:9" ht="15.95" customHeight="1" x14ac:dyDescent="0.2">
      <c r="A103" s="98"/>
      <c r="B103" s="98"/>
      <c r="C103" s="98"/>
      <c r="D103" s="98"/>
      <c r="E103" s="98"/>
      <c r="F103" s="98"/>
      <c r="G103" s="98"/>
      <c r="H103" s="98"/>
      <c r="I103" s="98"/>
    </row>
    <row r="104" spans="1:9" ht="15.95" customHeight="1" x14ac:dyDescent="0.2">
      <c r="A104" s="155" t="s">
        <v>30</v>
      </c>
      <c r="B104" s="155"/>
      <c r="C104" s="98"/>
      <c r="D104" s="98"/>
      <c r="E104" s="98"/>
      <c r="F104" s="98"/>
      <c r="G104" s="98"/>
      <c r="H104" s="98"/>
      <c r="I104" s="98"/>
    </row>
    <row r="105" spans="1:9" ht="15.95" customHeight="1" x14ac:dyDescent="0.2">
      <c r="A105" s="155" t="s">
        <v>43</v>
      </c>
      <c r="B105" s="155"/>
      <c r="C105" s="98"/>
      <c r="D105" s="98"/>
      <c r="E105" s="98"/>
      <c r="F105" s="98"/>
      <c r="G105" s="98"/>
      <c r="H105" s="98"/>
      <c r="I105" s="98"/>
    </row>
    <row r="106" spans="1:9" ht="15.95" customHeight="1" x14ac:dyDescent="0.2">
      <c r="A106" s="155" t="s">
        <v>58</v>
      </c>
      <c r="B106" s="155"/>
      <c r="C106" s="98"/>
      <c r="D106" s="98"/>
      <c r="E106" s="98"/>
      <c r="F106" s="98"/>
      <c r="G106" s="98"/>
      <c r="H106" s="98"/>
      <c r="I106" s="98"/>
    </row>
    <row r="107" spans="1:9" ht="15.95" customHeight="1" x14ac:dyDescent="0.2">
      <c r="A107" s="155" t="s">
        <v>51</v>
      </c>
      <c r="B107" s="155"/>
      <c r="C107" s="98"/>
      <c r="D107" s="98"/>
      <c r="E107" s="98"/>
      <c r="F107" s="98"/>
      <c r="G107" s="98"/>
      <c r="H107" s="98"/>
      <c r="I107" s="98"/>
    </row>
    <row r="108" spans="1:9" ht="15.95" customHeight="1" x14ac:dyDescent="0.2">
      <c r="A108" s="155" t="s">
        <v>42</v>
      </c>
      <c r="B108" s="155"/>
      <c r="C108" s="98"/>
      <c r="D108" s="98"/>
      <c r="E108" s="98"/>
      <c r="F108" s="98"/>
      <c r="G108" s="98"/>
      <c r="H108" s="98"/>
      <c r="I108" s="98"/>
    </row>
    <row r="109" spans="1:9" ht="15.95" customHeight="1" x14ac:dyDescent="0.2">
      <c r="A109" s="155" t="s">
        <v>31</v>
      </c>
      <c r="B109" s="155"/>
      <c r="C109" s="98"/>
      <c r="D109" s="98"/>
      <c r="E109" s="98"/>
      <c r="F109" s="98"/>
      <c r="G109" s="98"/>
      <c r="H109" s="98"/>
      <c r="I109" s="98"/>
    </row>
    <row r="110" spans="1:9" ht="15.95" customHeight="1" x14ac:dyDescent="0.2">
      <c r="A110" s="155" t="s">
        <v>32</v>
      </c>
      <c r="B110" s="155"/>
      <c r="C110" s="98"/>
      <c r="D110" s="98"/>
      <c r="E110" s="98"/>
      <c r="F110" s="98"/>
      <c r="G110" s="98"/>
      <c r="H110" s="98"/>
      <c r="I110" s="98"/>
    </row>
    <row r="111" spans="1:9" ht="15.95" customHeight="1" x14ac:dyDescent="0.2">
      <c r="A111" s="155" t="s">
        <v>72</v>
      </c>
      <c r="B111" s="155"/>
      <c r="C111" s="98"/>
      <c r="D111" s="98"/>
      <c r="E111" s="98"/>
      <c r="F111" s="98"/>
      <c r="G111" s="98"/>
      <c r="H111" s="98"/>
      <c r="I111" s="98"/>
    </row>
    <row r="112" spans="1:9" ht="15.95" customHeight="1" x14ac:dyDescent="0.2">
      <c r="A112" s="155" t="s">
        <v>33</v>
      </c>
      <c r="B112" s="155"/>
      <c r="C112" s="98"/>
      <c r="D112" s="98"/>
      <c r="E112" s="98"/>
      <c r="F112" s="98"/>
      <c r="G112" s="98"/>
      <c r="H112" s="98"/>
      <c r="I112" s="98"/>
    </row>
    <row r="113" spans="1:9" ht="15.95" customHeight="1" x14ac:dyDescent="0.2">
      <c r="A113" s="155" t="s">
        <v>34</v>
      </c>
      <c r="B113" s="155"/>
      <c r="C113" s="98"/>
      <c r="D113" s="98"/>
      <c r="E113" s="98"/>
      <c r="F113" s="98"/>
      <c r="G113" s="98"/>
      <c r="H113" s="98"/>
      <c r="I113" s="98"/>
    </row>
    <row r="114" spans="1:9" ht="15.95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</row>
    <row r="115" spans="1:9" ht="15.95" customHeight="1" x14ac:dyDescent="0.2">
      <c r="A115" s="223" t="s">
        <v>155</v>
      </c>
      <c r="B115" s="223"/>
      <c r="C115" s="223"/>
      <c r="D115" s="32"/>
      <c r="E115" s="32"/>
      <c r="F115" s="32"/>
      <c r="G115" s="33" t="s">
        <v>38</v>
      </c>
      <c r="H115" s="34"/>
      <c r="I115" s="34"/>
    </row>
    <row r="116" spans="1:9" ht="15.95" customHeight="1" x14ac:dyDescent="0.2">
      <c r="A116" s="227" t="s">
        <v>154</v>
      </c>
      <c r="B116" s="227"/>
      <c r="C116" s="227"/>
      <c r="D116" s="32"/>
      <c r="E116" s="32"/>
      <c r="F116" s="32"/>
      <c r="G116" s="33"/>
      <c r="H116" s="32"/>
      <c r="I116" s="32"/>
    </row>
    <row r="117" spans="1:9" ht="33" customHeight="1" x14ac:dyDescent="0.2">
      <c r="A117" s="32" t="s">
        <v>155</v>
      </c>
      <c r="B117" s="32"/>
      <c r="C117" s="32"/>
      <c r="D117" s="32"/>
      <c r="E117" s="32"/>
      <c r="F117" s="32"/>
      <c r="G117" s="33" t="s">
        <v>38</v>
      </c>
      <c r="H117" s="34"/>
      <c r="I117" s="34"/>
    </row>
    <row r="118" spans="1:9" ht="46.5" customHeight="1" x14ac:dyDescent="0.2">
      <c r="A118" s="213" t="str">
        <f>'Month 1'!A118:F118</f>
        <v xml:space="preserve"> Authorised Director of Ltd Company operating LTI / Trustee or Authorised Officer of Friendly Society operating the LTI / Chief Executive of national organisation operating the LTI, authorised to sign on behalf of the national organisation.</v>
      </c>
      <c r="B118" s="213"/>
      <c r="C118" s="213"/>
      <c r="D118" s="213"/>
      <c r="E118" s="213"/>
      <c r="F118" s="213"/>
      <c r="G118" s="33"/>
      <c r="H118" s="32"/>
      <c r="I118" s="32"/>
    </row>
    <row r="119" spans="1:9" ht="6.75" customHeight="1" x14ac:dyDescent="0.2">
      <c r="A119" s="32"/>
      <c r="B119" s="35"/>
      <c r="C119" s="36"/>
      <c r="D119" s="206"/>
      <c r="E119" s="206"/>
      <c r="F119" s="34"/>
      <c r="G119" s="37"/>
      <c r="H119" s="34"/>
      <c r="I119" s="34"/>
    </row>
    <row r="120" spans="1:9" ht="15.95" customHeight="1" thickBot="1" x14ac:dyDescent="0.3">
      <c r="A120" s="214" t="s">
        <v>193</v>
      </c>
      <c r="B120" s="215"/>
      <c r="C120" s="216"/>
      <c r="D120" s="216"/>
      <c r="E120" s="216"/>
      <c r="F120" s="217"/>
      <c r="G120" s="217"/>
      <c r="H120" s="217"/>
      <c r="I120" s="218"/>
    </row>
    <row r="121" spans="1:9" ht="15.95" customHeight="1" thickBot="1" x14ac:dyDescent="0.3">
      <c r="A121" s="38" t="s">
        <v>35</v>
      </c>
      <c r="B121" s="39"/>
      <c r="C121" s="31"/>
      <c r="D121" s="31"/>
      <c r="E121" s="31"/>
      <c r="F121" s="31"/>
      <c r="G121" s="31"/>
      <c r="H121" s="219" t="s">
        <v>36</v>
      </c>
      <c r="I121" s="220"/>
    </row>
    <row r="122" spans="1:9" ht="15.95" customHeight="1" x14ac:dyDescent="0.25">
      <c r="A122" s="38"/>
      <c r="B122" s="39"/>
      <c r="C122" s="31"/>
      <c r="D122" s="31"/>
      <c r="E122" s="31"/>
      <c r="F122" s="31"/>
      <c r="G122" s="31"/>
      <c r="H122" s="40"/>
      <c r="I122" s="41"/>
    </row>
    <row r="123" spans="1:9" ht="15.95" customHeight="1" x14ac:dyDescent="0.2">
      <c r="A123" s="42" t="s">
        <v>37</v>
      </c>
      <c r="B123" s="32" t="s">
        <v>73</v>
      </c>
      <c r="C123" s="43"/>
      <c r="D123" s="32"/>
      <c r="E123" s="32"/>
      <c r="F123" s="32"/>
      <c r="G123" s="32" t="s">
        <v>38</v>
      </c>
      <c r="H123" s="32" t="s">
        <v>90</v>
      </c>
      <c r="I123" s="44"/>
    </row>
    <row r="124" spans="1:9" ht="15.95" customHeight="1" x14ac:dyDescent="0.2">
      <c r="A124" s="42"/>
      <c r="B124" s="32" t="s">
        <v>196</v>
      </c>
      <c r="C124" s="43"/>
      <c r="D124" s="32"/>
      <c r="E124" s="32"/>
      <c r="F124" s="32"/>
      <c r="G124" s="32"/>
      <c r="H124" s="32"/>
      <c r="I124" s="44"/>
    </row>
    <row r="125" spans="1:9" ht="24" customHeight="1" x14ac:dyDescent="0.2">
      <c r="A125" s="42" t="s">
        <v>39</v>
      </c>
      <c r="B125" s="32" t="s">
        <v>73</v>
      </c>
      <c r="C125" s="43"/>
      <c r="D125" s="32"/>
      <c r="E125" s="32"/>
      <c r="F125" s="32"/>
      <c r="G125" s="32" t="s">
        <v>40</v>
      </c>
      <c r="H125" s="32" t="s">
        <v>90</v>
      </c>
      <c r="I125" s="44"/>
    </row>
    <row r="126" spans="1:9" ht="15.95" customHeight="1" x14ac:dyDescent="0.2">
      <c r="A126" s="42"/>
      <c r="B126" s="32" t="s">
        <v>197</v>
      </c>
      <c r="C126" s="43"/>
      <c r="D126" s="32"/>
      <c r="E126" s="32"/>
      <c r="F126" s="32"/>
      <c r="G126" s="32"/>
      <c r="H126" s="32"/>
      <c r="I126" s="44"/>
    </row>
    <row r="127" spans="1:9" ht="15.95" customHeight="1" thickBot="1" x14ac:dyDescent="0.25">
      <c r="A127" s="45"/>
      <c r="B127" s="31"/>
      <c r="C127" s="221"/>
      <c r="D127" s="221"/>
      <c r="E127" s="221"/>
      <c r="F127" s="31"/>
      <c r="G127" s="31"/>
      <c r="H127" s="31"/>
      <c r="I127" s="46"/>
    </row>
    <row r="128" spans="1:9" ht="15.95" customHeight="1" x14ac:dyDescent="0.25">
      <c r="A128" s="224" t="s">
        <v>194</v>
      </c>
      <c r="B128" s="225"/>
      <c r="C128" s="225"/>
      <c r="D128" s="225"/>
      <c r="E128" s="225"/>
      <c r="F128" s="225"/>
      <c r="G128" s="225"/>
      <c r="H128" s="225"/>
      <c r="I128" s="226"/>
    </row>
    <row r="129" spans="1:9" ht="15.95" customHeight="1" thickBot="1" x14ac:dyDescent="0.3">
      <c r="A129" s="212" t="s">
        <v>134</v>
      </c>
      <c r="B129" s="209"/>
      <c r="C129" s="209"/>
      <c r="D129" s="47"/>
      <c r="E129" s="47"/>
      <c r="F129" s="222" t="s">
        <v>137</v>
      </c>
      <c r="G129" s="222"/>
      <c r="H129" s="222"/>
      <c r="I129" s="48"/>
    </row>
    <row r="130" spans="1:9" ht="15.95" customHeight="1" x14ac:dyDescent="0.2">
      <c r="A130" s="49"/>
      <c r="B130" s="43"/>
      <c r="C130" s="43"/>
      <c r="D130" s="43"/>
      <c r="E130" s="43"/>
      <c r="F130" s="43"/>
      <c r="G130" s="43"/>
      <c r="H130" s="43"/>
      <c r="I130" s="50"/>
    </row>
    <row r="131" spans="1:9" ht="15.95" customHeight="1" thickBot="1" x14ac:dyDescent="0.25">
      <c r="A131" s="212" t="s">
        <v>135</v>
      </c>
      <c r="B131" s="209"/>
      <c r="C131" s="209"/>
      <c r="D131" s="43"/>
      <c r="E131" s="43"/>
      <c r="F131" s="209" t="s">
        <v>38</v>
      </c>
      <c r="G131" s="209"/>
      <c r="H131" s="209"/>
      <c r="I131" s="50"/>
    </row>
    <row r="132" spans="1:9" ht="15.95" customHeight="1" x14ac:dyDescent="0.2">
      <c r="A132" s="49"/>
      <c r="B132" s="43"/>
      <c r="C132" s="43"/>
      <c r="D132" s="43"/>
      <c r="E132" s="43"/>
      <c r="F132" s="43"/>
      <c r="G132" s="43"/>
      <c r="H132" s="43"/>
      <c r="I132" s="50"/>
    </row>
    <row r="133" spans="1:9" ht="15.95" customHeight="1" thickBot="1" x14ac:dyDescent="0.25">
      <c r="A133" s="212" t="s">
        <v>136</v>
      </c>
      <c r="B133" s="209"/>
      <c r="C133" s="209"/>
      <c r="D133" s="43"/>
      <c r="E133" s="43"/>
      <c r="F133" s="209" t="s">
        <v>38</v>
      </c>
      <c r="G133" s="209"/>
      <c r="H133" s="209"/>
      <c r="I133" s="50"/>
    </row>
    <row r="134" spans="1:9" ht="15.95" customHeight="1" thickBot="1" x14ac:dyDescent="0.25">
      <c r="A134" s="51"/>
      <c r="B134" s="52"/>
      <c r="C134" s="52"/>
      <c r="D134" s="52"/>
      <c r="E134" s="52"/>
      <c r="F134" s="52"/>
      <c r="G134" s="52"/>
      <c r="H134" s="52"/>
      <c r="I134" s="53"/>
    </row>
    <row r="135" spans="1:9" ht="15.95" customHeight="1" x14ac:dyDescent="0.2">
      <c r="A135"/>
      <c r="B135"/>
      <c r="C135"/>
      <c r="D135"/>
      <c r="E135"/>
      <c r="F135"/>
      <c r="G135"/>
      <c r="H135"/>
      <c r="I135"/>
    </row>
    <row r="136" spans="1:9" ht="15.95" customHeight="1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</sheetData>
  <sheetProtection algorithmName="SHA-512" hashValue="zn4HqyNlaGaBeibEhsLPkorizXE82fH5dM3DgCHJ6xaZJzVXKC6UAhBb8G8C//GjzukWsySC/q+DrGbOhqbhbg==" saltValue="FBDlQ9Qmb9WJfutxq1z//g==" spinCount="100000" sheet="1" formatColumns="0" formatRows="0" selectLockedCells="1"/>
  <mergeCells count="60">
    <mergeCell ref="D69:E69"/>
    <mergeCell ref="A6:D6"/>
    <mergeCell ref="H69:I69"/>
    <mergeCell ref="A65:I65"/>
    <mergeCell ref="C7:I7"/>
    <mergeCell ref="G8:I8"/>
    <mergeCell ref="A7:A9"/>
    <mergeCell ref="A64:I64"/>
    <mergeCell ref="A68:I68"/>
    <mergeCell ref="F6:H6"/>
    <mergeCell ref="A63:G63"/>
    <mergeCell ref="D8:F8"/>
    <mergeCell ref="D72:E72"/>
    <mergeCell ref="B79:C79"/>
    <mergeCell ref="D85:E85"/>
    <mergeCell ref="D77:E77"/>
    <mergeCell ref="D78:E78"/>
    <mergeCell ref="D81:E81"/>
    <mergeCell ref="D79:E79"/>
    <mergeCell ref="D84:E84"/>
    <mergeCell ref="D82:E82"/>
    <mergeCell ref="D83:E83"/>
    <mergeCell ref="D80:E80"/>
    <mergeCell ref="A1:I1"/>
    <mergeCell ref="C3:I3"/>
    <mergeCell ref="C4:D4"/>
    <mergeCell ref="C5:D5"/>
    <mergeCell ref="A3:B3"/>
    <mergeCell ref="A2:I2"/>
    <mergeCell ref="G4:G5"/>
    <mergeCell ref="A4:B4"/>
    <mergeCell ref="A5:B5"/>
    <mergeCell ref="E4:F5"/>
    <mergeCell ref="D71:E71"/>
    <mergeCell ref="A131:C131"/>
    <mergeCell ref="F131:H131"/>
    <mergeCell ref="C127:E127"/>
    <mergeCell ref="A128:I128"/>
    <mergeCell ref="A129:C129"/>
    <mergeCell ref="F129:H129"/>
    <mergeCell ref="B95:C95"/>
    <mergeCell ref="A99:E101"/>
    <mergeCell ref="D87:E87"/>
    <mergeCell ref="A116:C116"/>
    <mergeCell ref="D73:E73"/>
    <mergeCell ref="D74:E74"/>
    <mergeCell ref="B80:C80"/>
    <mergeCell ref="D76:E76"/>
    <mergeCell ref="D75:E75"/>
    <mergeCell ref="A133:C133"/>
    <mergeCell ref="D86:E86"/>
    <mergeCell ref="D91:E91"/>
    <mergeCell ref="D89:E89"/>
    <mergeCell ref="D90:E90"/>
    <mergeCell ref="A120:I120"/>
    <mergeCell ref="H121:I121"/>
    <mergeCell ref="F133:H133"/>
    <mergeCell ref="D88:E88"/>
    <mergeCell ref="A118:F118"/>
    <mergeCell ref="A115:C115"/>
  </mergeCells>
  <phoneticPr fontId="16" type="noConversion"/>
  <conditionalFormatting sqref="F11:F15 I11:I15 F18 I18 F20 I20 F23:F26 I23:I26 F28:F39 I28:I39 F43:F46 I43:I46 F50:F55 I50:I55 F59 I59">
    <cfRule type="cellIs" dxfId="7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 alignWithMargins="0">
    <oddHeader>&amp;L&amp;"Calibri,Bold"&amp;12Transition Quality Assurance System (TQAS)</oddHeader>
    <oddFooter>&amp;C&amp;G&amp;R&amp;"Calibri,Bold"&amp;11
TQAS-8c-F19/LTI Monthly Claim Form/MSLETB/V1.1</oddFooter>
  </headerFooter>
  <rowBreaks count="1" manualBreakCount="1">
    <brk id="64" max="16383" man="1"/>
  </row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R143"/>
  <sheetViews>
    <sheetView view="pageLayout" topLeftCell="A97" zoomScaleNormal="100" workbookViewId="0">
      <selection activeCell="J114" sqref="J114"/>
    </sheetView>
  </sheetViews>
  <sheetFormatPr defaultRowHeight="12.75" x14ac:dyDescent="0.2"/>
  <cols>
    <col min="1" max="1" width="44.42578125" style="55" customWidth="1"/>
    <col min="2" max="2" width="7.5703125" style="55" customWidth="1"/>
    <col min="3" max="9" width="13.7109375" style="55" customWidth="1"/>
    <col min="10" max="16384" width="9.140625" style="55"/>
  </cols>
  <sheetData>
    <row r="1" spans="1:18" ht="20.100000000000001" customHeight="1" x14ac:dyDescent="0.2">
      <c r="A1" s="252" t="s">
        <v>129</v>
      </c>
      <c r="B1" s="252"/>
      <c r="C1" s="252"/>
      <c r="D1" s="252"/>
      <c r="E1" s="252"/>
      <c r="F1" s="252"/>
      <c r="G1" s="252"/>
      <c r="H1" s="252"/>
      <c r="I1" s="252"/>
      <c r="R1" s="55" t="str">
        <f>'Month 1'!R1</f>
        <v>Director of Limited Company Operating the LTI</v>
      </c>
    </row>
    <row r="2" spans="1:18" ht="20.100000000000001" customHeight="1" x14ac:dyDescent="0.2">
      <c r="A2" s="268" t="s">
        <v>130</v>
      </c>
      <c r="B2" s="268"/>
      <c r="C2" s="268"/>
      <c r="D2" s="268"/>
      <c r="E2" s="268"/>
      <c r="F2" s="268"/>
      <c r="G2" s="268"/>
      <c r="H2" s="268"/>
      <c r="I2" s="268"/>
      <c r="R2" s="55" t="str">
        <f>'Month 1'!R2</f>
        <v>Trustee/Authorised officer of Friendly Society operating the LTI</v>
      </c>
    </row>
    <row r="3" spans="1:18" ht="15.95" customHeight="1" x14ac:dyDescent="0.25">
      <c r="A3" s="235" t="s">
        <v>99</v>
      </c>
      <c r="B3" s="235"/>
      <c r="C3" s="273">
        <f>'Month 1'!C3:I3</f>
        <v>0</v>
      </c>
      <c r="D3" s="273"/>
      <c r="E3" s="273"/>
      <c r="F3" s="273"/>
      <c r="G3" s="273"/>
      <c r="H3" s="273"/>
      <c r="I3" s="273"/>
      <c r="R3" s="55" t="str">
        <f>'Month 1'!R3</f>
        <v>Chief Executive of the Limited Company operating the LTI</v>
      </c>
    </row>
    <row r="4" spans="1:18" ht="15.95" customHeight="1" x14ac:dyDescent="0.25">
      <c r="A4" s="235" t="s">
        <v>0</v>
      </c>
      <c r="B4" s="235"/>
      <c r="C4" s="254" t="str">
        <f>Data!C5</f>
        <v>April</v>
      </c>
      <c r="D4" s="255"/>
      <c r="E4" s="261" t="str">
        <f>'Month 1'!E4:F5</f>
        <v>Number of Weeks in Month - Budget Purposes</v>
      </c>
      <c r="F4" s="261"/>
      <c r="G4" s="266">
        <f>Data!B5</f>
        <v>4</v>
      </c>
      <c r="H4" s="20" t="s">
        <v>1</v>
      </c>
      <c r="I4" s="16">
        <f>'Month 1'!I4</f>
        <v>0</v>
      </c>
      <c r="R4" s="55">
        <f>'Month 1'!R4</f>
        <v>0</v>
      </c>
    </row>
    <row r="5" spans="1:18" ht="15.95" customHeight="1" x14ac:dyDescent="0.2">
      <c r="A5" s="235" t="s">
        <v>133</v>
      </c>
      <c r="B5" s="235"/>
      <c r="C5" s="259">
        <f>'Month 3'!B95</f>
        <v>0</v>
      </c>
      <c r="D5" s="260"/>
      <c r="E5" s="261"/>
      <c r="F5" s="261"/>
      <c r="G5" s="266"/>
      <c r="H5" s="20" t="s">
        <v>2</v>
      </c>
      <c r="I5" s="16">
        <f>'Month 1'!I5</f>
        <v>0</v>
      </c>
    </row>
    <row r="6" spans="1:18" ht="15.95" customHeight="1" x14ac:dyDescent="0.2">
      <c r="A6" s="235" t="s">
        <v>118</v>
      </c>
      <c r="B6" s="235"/>
      <c r="C6" s="235"/>
      <c r="D6" s="235"/>
      <c r="E6" s="22">
        <f>IF('Month 3'!E6-'Month 3'!$G$4&gt;0,'Month 3'!E6-'Month 3'!$G$4,0)</f>
        <v>39</v>
      </c>
      <c r="F6" s="235" t="s">
        <v>184</v>
      </c>
      <c r="G6" s="235"/>
      <c r="H6" s="235"/>
      <c r="I6" s="15">
        <f>'Month 1'!I6</f>
        <v>52</v>
      </c>
    </row>
    <row r="7" spans="1:18" ht="15.95" customHeight="1" x14ac:dyDescent="0.25">
      <c r="A7" s="267" t="s">
        <v>3</v>
      </c>
      <c r="B7" s="67"/>
      <c r="C7" s="256" t="s">
        <v>4</v>
      </c>
      <c r="D7" s="257"/>
      <c r="E7" s="257"/>
      <c r="F7" s="257"/>
      <c r="G7" s="257"/>
      <c r="H7" s="257"/>
      <c r="I7" s="258"/>
    </row>
    <row r="8" spans="1:18" ht="15.95" customHeight="1" x14ac:dyDescent="0.25">
      <c r="A8" s="251"/>
      <c r="B8" s="68"/>
      <c r="C8" s="69"/>
      <c r="D8" s="256" t="s">
        <v>5</v>
      </c>
      <c r="E8" s="257"/>
      <c r="F8" s="258"/>
      <c r="G8" s="256" t="s">
        <v>6</v>
      </c>
      <c r="H8" s="257"/>
      <c r="I8" s="258"/>
    </row>
    <row r="9" spans="1:18" ht="30.75" thickBot="1" x14ac:dyDescent="0.25">
      <c r="A9" s="251"/>
      <c r="B9" s="70" t="s">
        <v>74</v>
      </c>
      <c r="C9" s="71" t="s">
        <v>169</v>
      </c>
      <c r="D9" s="71" t="s">
        <v>7</v>
      </c>
      <c r="E9" s="71" t="s">
        <v>8</v>
      </c>
      <c r="F9" s="71" t="s">
        <v>9</v>
      </c>
      <c r="G9" s="71" t="s">
        <v>7</v>
      </c>
      <c r="H9" s="71" t="s">
        <v>8</v>
      </c>
      <c r="I9" s="71" t="s">
        <v>9</v>
      </c>
    </row>
    <row r="10" spans="1:18" ht="15.95" customHeight="1" x14ac:dyDescent="0.25">
      <c r="A10" s="72" t="s">
        <v>44</v>
      </c>
      <c r="B10" s="73"/>
      <c r="C10" s="74"/>
      <c r="D10" s="74"/>
      <c r="E10" s="74"/>
      <c r="F10" s="74"/>
      <c r="G10" s="74"/>
      <c r="H10" s="74"/>
      <c r="I10" s="75"/>
    </row>
    <row r="11" spans="1:18" ht="15.95" customHeight="1" x14ac:dyDescent="0.2">
      <c r="A11" s="76" t="s">
        <v>100</v>
      </c>
      <c r="B11" s="77">
        <v>4141</v>
      </c>
      <c r="C11" s="8">
        <f>'Month 1'!C11</f>
        <v>0</v>
      </c>
      <c r="D11" s="8">
        <f>IF($E$6&gt;$G$4,ROUND(C11/$I$6,2)*$G$4,ROUND(C11/$I$6,2)*$E$6)</f>
        <v>0</v>
      </c>
      <c r="E11" s="7">
        <v>0</v>
      </c>
      <c r="F11" s="8">
        <f>E11-D11</f>
        <v>0</v>
      </c>
      <c r="G11" s="8">
        <f>D11+'Month 3'!G11</f>
        <v>0</v>
      </c>
      <c r="H11" s="8">
        <f>E11+'Month 3'!H11</f>
        <v>0</v>
      </c>
      <c r="I11" s="117">
        <f>H11-G11</f>
        <v>0</v>
      </c>
    </row>
    <row r="12" spans="1:18" ht="15.95" customHeight="1" x14ac:dyDescent="0.2">
      <c r="A12" s="76" t="s">
        <v>101</v>
      </c>
      <c r="B12" s="77">
        <v>4140</v>
      </c>
      <c r="C12" s="8">
        <f>'Month 1'!C12</f>
        <v>0</v>
      </c>
      <c r="D12" s="8">
        <f>IF($E$6&gt;$G$4,ROUND(C12/$I$6,2)*$G$4,ROUND(C12/$I$6,2)*$E$6)</f>
        <v>0</v>
      </c>
      <c r="E12" s="7">
        <v>0</v>
      </c>
      <c r="F12" s="8">
        <f>E12-D12</f>
        <v>0</v>
      </c>
      <c r="G12" s="8">
        <f>D12+'Month 3'!G12</f>
        <v>0</v>
      </c>
      <c r="H12" s="8">
        <f>E12+'Month 3'!H12</f>
        <v>0</v>
      </c>
      <c r="I12" s="117">
        <f>H12-G12</f>
        <v>0</v>
      </c>
    </row>
    <row r="13" spans="1:18" ht="15.95" customHeight="1" x14ac:dyDescent="0.2">
      <c r="A13" s="76" t="s">
        <v>110</v>
      </c>
      <c r="B13" s="77">
        <v>4141</v>
      </c>
      <c r="C13" s="8">
        <f>'Month 1'!C13</f>
        <v>0</v>
      </c>
      <c r="D13" s="8">
        <f>IF($E$6&gt;$G$4,ROUND(C13/$I$6,2)*$G$4,ROUND(C13/$I$6,2)*$E$6)</f>
        <v>0</v>
      </c>
      <c r="E13" s="7">
        <v>0</v>
      </c>
      <c r="F13" s="8">
        <f>E13-D13</f>
        <v>0</v>
      </c>
      <c r="G13" s="8">
        <f>D13+'Month 3'!G13</f>
        <v>0</v>
      </c>
      <c r="H13" s="8">
        <f>E13+'Month 3'!H13</f>
        <v>0</v>
      </c>
      <c r="I13" s="117">
        <f>H13-G13</f>
        <v>0</v>
      </c>
    </row>
    <row r="14" spans="1:18" ht="15.95" customHeight="1" x14ac:dyDescent="0.2">
      <c r="A14" s="76" t="s">
        <v>111</v>
      </c>
      <c r="B14" s="77">
        <v>4140</v>
      </c>
      <c r="C14" s="8">
        <f>'Month 1'!C14</f>
        <v>0</v>
      </c>
      <c r="D14" s="8">
        <f>IF($E$6&gt;$G$4,ROUND(C14/$I$6,2)*$G$4,ROUND(C14/$I$6,2)*$E$6)</f>
        <v>0</v>
      </c>
      <c r="E14" s="7">
        <v>0</v>
      </c>
      <c r="F14" s="8">
        <f>E14-D14</f>
        <v>0</v>
      </c>
      <c r="G14" s="8">
        <f>D14+'Month 3'!G14</f>
        <v>0</v>
      </c>
      <c r="H14" s="8">
        <f>E14+'Month 3'!H14</f>
        <v>0</v>
      </c>
      <c r="I14" s="117">
        <f>H14-G14</f>
        <v>0</v>
      </c>
    </row>
    <row r="15" spans="1:18" ht="15.95" customHeight="1" x14ac:dyDescent="0.2">
      <c r="A15" s="78" t="s">
        <v>41</v>
      </c>
      <c r="B15" s="79"/>
      <c r="C15" s="104">
        <f>SUM(C11:C14)</f>
        <v>0</v>
      </c>
      <c r="D15" s="104">
        <f>SUM(D11:D14)</f>
        <v>0</v>
      </c>
      <c r="E15" s="104">
        <f>SUM(E11:E14)</f>
        <v>0</v>
      </c>
      <c r="F15" s="104">
        <f>E15-D15</f>
        <v>0</v>
      </c>
      <c r="G15" s="104">
        <f>SUM(G11:G14)</f>
        <v>0</v>
      </c>
      <c r="H15" s="104">
        <f>SUM(H11:H14)</f>
        <v>0</v>
      </c>
      <c r="I15" s="185">
        <f>H15-G15</f>
        <v>0</v>
      </c>
    </row>
    <row r="16" spans="1:18" ht="15.95" customHeight="1" thickBot="1" x14ac:dyDescent="0.25">
      <c r="A16" s="80"/>
      <c r="B16" s="81"/>
      <c r="C16" s="112"/>
      <c r="D16" s="105"/>
      <c r="E16" s="112"/>
      <c r="F16" s="105"/>
      <c r="G16" s="105"/>
      <c r="H16" s="112"/>
      <c r="I16" s="118"/>
    </row>
    <row r="17" spans="1:14" ht="15.95" customHeight="1" x14ac:dyDescent="0.25">
      <c r="A17" s="72" t="s">
        <v>45</v>
      </c>
      <c r="B17" s="82"/>
      <c r="C17" s="23"/>
      <c r="D17" s="109"/>
      <c r="E17" s="23"/>
      <c r="F17" s="109"/>
      <c r="G17" s="109"/>
      <c r="H17" s="23"/>
      <c r="I17" s="126"/>
      <c r="N17" s="63"/>
    </row>
    <row r="18" spans="1:14" ht="15.95" customHeight="1" x14ac:dyDescent="0.2">
      <c r="A18" s="78" t="s">
        <v>75</v>
      </c>
      <c r="B18" s="79">
        <v>3561</v>
      </c>
      <c r="C18" s="104">
        <f>'Month 1'!C18</f>
        <v>0</v>
      </c>
      <c r="D18" s="8">
        <f>IF($E$6&gt;$G$4,ROUND(C18/$I$6,2)*$G$4,ROUND(C18/$I$6,2)*$E$6)</f>
        <v>0</v>
      </c>
      <c r="E18" s="7">
        <v>0</v>
      </c>
      <c r="F18" s="104">
        <f>E18-D18</f>
        <v>0</v>
      </c>
      <c r="G18" s="104">
        <f>D18+'Month 3'!G18</f>
        <v>0</v>
      </c>
      <c r="H18" s="104">
        <f>E18+'Month 3'!H18</f>
        <v>0</v>
      </c>
      <c r="I18" s="185">
        <f>H18-G18</f>
        <v>0</v>
      </c>
      <c r="N18" s="63"/>
    </row>
    <row r="19" spans="1:14" ht="15.95" customHeight="1" x14ac:dyDescent="0.2">
      <c r="A19" s="83" t="s">
        <v>76</v>
      </c>
      <c r="B19" s="84"/>
      <c r="C19" s="179"/>
      <c r="D19" s="180"/>
      <c r="E19" s="179"/>
      <c r="F19" s="186"/>
      <c r="G19" s="186"/>
      <c r="H19" s="179"/>
      <c r="I19" s="188"/>
      <c r="N19" s="63"/>
    </row>
    <row r="20" spans="1:14" ht="15.95" customHeight="1" x14ac:dyDescent="0.2">
      <c r="A20" s="78" t="s">
        <v>77</v>
      </c>
      <c r="B20" s="79">
        <v>3561</v>
      </c>
      <c r="C20" s="104">
        <f>'Month 1'!C20</f>
        <v>0</v>
      </c>
      <c r="D20" s="8">
        <f>IF($E$6&gt;$G$4,ROUND(C20/$I$6,2)*$G$4,ROUND(C20/$I$6,2)*$E$6)</f>
        <v>0</v>
      </c>
      <c r="E20" s="7">
        <v>0</v>
      </c>
      <c r="F20" s="104">
        <f>E20-D20</f>
        <v>0</v>
      </c>
      <c r="G20" s="104">
        <f>D20+'Month 3'!G20</f>
        <v>0</v>
      </c>
      <c r="H20" s="104">
        <f>E20+'Month 3'!H20</f>
        <v>0</v>
      </c>
      <c r="I20" s="185">
        <f>H20-G20</f>
        <v>0</v>
      </c>
      <c r="N20" s="63"/>
    </row>
    <row r="21" spans="1:14" ht="15.95" customHeight="1" thickBot="1" x14ac:dyDescent="0.25">
      <c r="A21" s="90"/>
      <c r="B21" s="81"/>
      <c r="C21" s="23"/>
      <c r="D21" s="180"/>
      <c r="E21" s="23"/>
      <c r="F21" s="109"/>
      <c r="G21" s="109"/>
      <c r="H21" s="23"/>
      <c r="I21" s="126"/>
      <c r="N21" s="63"/>
    </row>
    <row r="22" spans="1:14" ht="15.95" customHeight="1" x14ac:dyDescent="0.25">
      <c r="A22" s="72" t="s">
        <v>47</v>
      </c>
      <c r="B22" s="86"/>
      <c r="C22" s="119"/>
      <c r="D22" s="108"/>
      <c r="E22" s="119" t="s">
        <v>3</v>
      </c>
      <c r="F22" s="106"/>
      <c r="G22" s="106"/>
      <c r="H22" s="119"/>
      <c r="I22" s="120"/>
    </row>
    <row r="23" spans="1:14" ht="30.75" x14ac:dyDescent="0.2">
      <c r="A23" s="87" t="s">
        <v>56</v>
      </c>
      <c r="B23" s="88">
        <v>4151</v>
      </c>
      <c r="C23" s="104">
        <f>'Month 1'!C23</f>
        <v>0</v>
      </c>
      <c r="D23" s="8">
        <f>IF($E$6&gt;$G$4,ROUND(C23/$I$6,2)*$G$4,ROUND(C23/$I$6,2)*$E$6)</f>
        <v>0</v>
      </c>
      <c r="E23" s="7">
        <v>0</v>
      </c>
      <c r="F23" s="104">
        <f>E23-D23</f>
        <v>0</v>
      </c>
      <c r="G23" s="104">
        <f>D23+'Month 3'!G23</f>
        <v>0</v>
      </c>
      <c r="H23" s="104">
        <f>E23+'Month 3'!H23</f>
        <v>0</v>
      </c>
      <c r="I23" s="185">
        <f>H23-G23</f>
        <v>0</v>
      </c>
    </row>
    <row r="24" spans="1:14" ht="15.95" customHeight="1" x14ac:dyDescent="0.2">
      <c r="A24" s="78" t="s">
        <v>10</v>
      </c>
      <c r="B24" s="79">
        <v>3580</v>
      </c>
      <c r="C24" s="104">
        <f>'Month 1'!C24</f>
        <v>0</v>
      </c>
      <c r="D24" s="8">
        <f>IF($E$6&gt;$G$4,ROUND(C24/$I$6,2)*$G$4,ROUND(C24/$I$6,2)*$E$6)</f>
        <v>0</v>
      </c>
      <c r="E24" s="7">
        <v>0</v>
      </c>
      <c r="F24" s="104">
        <f>E24-D24</f>
        <v>0</v>
      </c>
      <c r="G24" s="104">
        <f>D24+'Month 3'!G24</f>
        <v>0</v>
      </c>
      <c r="H24" s="104">
        <f>E24+'Month 3'!H24</f>
        <v>0</v>
      </c>
      <c r="I24" s="185">
        <f>H24-G24</f>
        <v>0</v>
      </c>
    </row>
    <row r="25" spans="1:14" ht="15.95" customHeight="1" x14ac:dyDescent="0.25">
      <c r="A25" s="89" t="s">
        <v>190</v>
      </c>
      <c r="B25" s="79"/>
      <c r="C25" s="104"/>
      <c r="D25" s="8"/>
      <c r="E25" s="7"/>
      <c r="F25" s="104"/>
      <c r="G25" s="104"/>
      <c r="H25" s="104"/>
      <c r="I25" s="185"/>
    </row>
    <row r="26" spans="1:14" ht="15.95" customHeight="1" x14ac:dyDescent="0.2">
      <c r="A26" s="78" t="s">
        <v>138</v>
      </c>
      <c r="B26" s="79">
        <v>3570</v>
      </c>
      <c r="C26" s="104">
        <f>'Month 1'!C26</f>
        <v>0</v>
      </c>
      <c r="D26" s="8">
        <f>IF($E$6&gt;$G$4,ROUND(C26/$I$6,2)*$G$4,ROUND(C26/$I$6,2)*$E$6)</f>
        <v>0</v>
      </c>
      <c r="E26" s="7">
        <v>0</v>
      </c>
      <c r="F26" s="104">
        <f>E26-D26</f>
        <v>0</v>
      </c>
      <c r="G26" s="104">
        <f>D26+'Month 3'!G26</f>
        <v>0</v>
      </c>
      <c r="H26" s="104">
        <f>E26+'Month 3'!H26</f>
        <v>0</v>
      </c>
      <c r="I26" s="185">
        <f>H26-G26</f>
        <v>0</v>
      </c>
    </row>
    <row r="27" spans="1:14" ht="15.95" customHeight="1" x14ac:dyDescent="0.25">
      <c r="A27" s="89" t="s">
        <v>48</v>
      </c>
      <c r="B27" s="79"/>
      <c r="C27" s="109"/>
      <c r="D27" s="109"/>
      <c r="E27" s="109"/>
      <c r="F27" s="109"/>
      <c r="G27" s="109"/>
      <c r="H27" s="109"/>
      <c r="I27" s="126"/>
    </row>
    <row r="28" spans="1:14" ht="15.95" customHeight="1" x14ac:dyDescent="0.2">
      <c r="A28" s="90" t="s">
        <v>102</v>
      </c>
      <c r="B28" s="77">
        <v>4152</v>
      </c>
      <c r="C28" s="8">
        <f>'Month 1'!C28</f>
        <v>0</v>
      </c>
      <c r="D28" s="8">
        <f t="shared" ref="D28:D39" si="0">IF($E$6&gt;$G$4,ROUND(C28/$I$6,2)*$G$4,ROUND(C28/$I$6,2)*$E$6)</f>
        <v>0</v>
      </c>
      <c r="E28" s="7">
        <v>0</v>
      </c>
      <c r="F28" s="8">
        <f>E28-D28</f>
        <v>0</v>
      </c>
      <c r="G28" s="8">
        <f>D28+'Month 3'!G28</f>
        <v>0</v>
      </c>
      <c r="H28" s="8">
        <f>E28+'Month 3'!H28</f>
        <v>0</v>
      </c>
      <c r="I28" s="117">
        <f>H28-G28</f>
        <v>0</v>
      </c>
    </row>
    <row r="29" spans="1:14" ht="15.95" customHeight="1" x14ac:dyDescent="0.2">
      <c r="A29" s="90" t="s">
        <v>52</v>
      </c>
      <c r="B29" s="77">
        <v>4152</v>
      </c>
      <c r="C29" s="8">
        <f>'Month 1'!C29</f>
        <v>0</v>
      </c>
      <c r="D29" s="8">
        <f t="shared" si="0"/>
        <v>0</v>
      </c>
      <c r="E29" s="7">
        <v>0</v>
      </c>
      <c r="F29" s="8">
        <f>E29-D29</f>
        <v>0</v>
      </c>
      <c r="G29" s="8">
        <f>D29+'Month 3'!G29</f>
        <v>0</v>
      </c>
      <c r="H29" s="8">
        <f>E29+'Month 3'!H29</f>
        <v>0</v>
      </c>
      <c r="I29" s="117">
        <f>H29-G29</f>
        <v>0</v>
      </c>
    </row>
    <row r="30" spans="1:14" ht="15.95" customHeight="1" x14ac:dyDescent="0.2">
      <c r="A30" s="90" t="s">
        <v>54</v>
      </c>
      <c r="B30" s="77">
        <v>4152</v>
      </c>
      <c r="C30" s="8">
        <f>'Month 1'!C30</f>
        <v>0</v>
      </c>
      <c r="D30" s="8">
        <f t="shared" si="0"/>
        <v>0</v>
      </c>
      <c r="E30" s="7">
        <v>0</v>
      </c>
      <c r="F30" s="8">
        <f t="shared" ref="F30:F39" si="1">E30-D30</f>
        <v>0</v>
      </c>
      <c r="G30" s="8">
        <f>D30+'Month 3'!G30</f>
        <v>0</v>
      </c>
      <c r="H30" s="8">
        <f>E30+'Month 3'!H30</f>
        <v>0</v>
      </c>
      <c r="I30" s="117">
        <f t="shared" ref="I30:I39" si="2">H30-G30</f>
        <v>0</v>
      </c>
    </row>
    <row r="31" spans="1:14" ht="15.95" customHeight="1" x14ac:dyDescent="0.2">
      <c r="A31" s="90" t="s">
        <v>46</v>
      </c>
      <c r="B31" s="77">
        <v>4152</v>
      </c>
      <c r="C31" s="8">
        <f>'Month 1'!C31</f>
        <v>0</v>
      </c>
      <c r="D31" s="8">
        <f t="shared" si="0"/>
        <v>0</v>
      </c>
      <c r="E31" s="7">
        <v>0</v>
      </c>
      <c r="F31" s="8">
        <f t="shared" si="1"/>
        <v>0</v>
      </c>
      <c r="G31" s="8">
        <f>D31+'Month 3'!G31</f>
        <v>0</v>
      </c>
      <c r="H31" s="8">
        <f>E31+'Month 3'!H31</f>
        <v>0</v>
      </c>
      <c r="I31" s="117">
        <f t="shared" si="2"/>
        <v>0</v>
      </c>
    </row>
    <row r="32" spans="1:14" ht="15.95" customHeight="1" x14ac:dyDescent="0.2">
      <c r="A32" s="90" t="s">
        <v>11</v>
      </c>
      <c r="B32" s="77">
        <v>4152</v>
      </c>
      <c r="C32" s="8">
        <f>'Month 1'!C32</f>
        <v>0</v>
      </c>
      <c r="D32" s="8">
        <f t="shared" si="0"/>
        <v>0</v>
      </c>
      <c r="E32" s="7">
        <v>0</v>
      </c>
      <c r="F32" s="8">
        <f t="shared" si="1"/>
        <v>0</v>
      </c>
      <c r="G32" s="8">
        <f>D32+'Month 3'!G32</f>
        <v>0</v>
      </c>
      <c r="H32" s="8">
        <f>E32+'Month 3'!H32</f>
        <v>0</v>
      </c>
      <c r="I32" s="117">
        <f t="shared" si="2"/>
        <v>0</v>
      </c>
      <c r="L32" s="55" t="s">
        <v>3</v>
      </c>
    </row>
    <row r="33" spans="1:12" ht="15.95" customHeight="1" x14ac:dyDescent="0.2">
      <c r="A33" s="90" t="s">
        <v>12</v>
      </c>
      <c r="B33" s="77">
        <v>4152</v>
      </c>
      <c r="C33" s="8">
        <f>'Month 1'!C33</f>
        <v>0</v>
      </c>
      <c r="D33" s="8">
        <f t="shared" si="0"/>
        <v>0</v>
      </c>
      <c r="E33" s="7">
        <v>0</v>
      </c>
      <c r="F33" s="8">
        <f t="shared" si="1"/>
        <v>0</v>
      </c>
      <c r="G33" s="8">
        <f>D33+'Month 3'!G33</f>
        <v>0</v>
      </c>
      <c r="H33" s="8">
        <f>E33+'Month 3'!H33</f>
        <v>0</v>
      </c>
      <c r="I33" s="117">
        <f t="shared" si="2"/>
        <v>0</v>
      </c>
    </row>
    <row r="34" spans="1:12" ht="15.95" customHeight="1" x14ac:dyDescent="0.2">
      <c r="A34" s="90" t="s">
        <v>13</v>
      </c>
      <c r="B34" s="77">
        <v>4152</v>
      </c>
      <c r="C34" s="8">
        <f>'Month 1'!C34</f>
        <v>0</v>
      </c>
      <c r="D34" s="8">
        <f t="shared" si="0"/>
        <v>0</v>
      </c>
      <c r="E34" s="7">
        <v>0</v>
      </c>
      <c r="F34" s="8">
        <f t="shared" si="1"/>
        <v>0</v>
      </c>
      <c r="G34" s="8">
        <f>D34+'Month 3'!G34</f>
        <v>0</v>
      </c>
      <c r="H34" s="8">
        <f>E34+'Month 3'!H34</f>
        <v>0</v>
      </c>
      <c r="I34" s="117">
        <f t="shared" si="2"/>
        <v>0</v>
      </c>
    </row>
    <row r="35" spans="1:12" ht="15.95" customHeight="1" x14ac:dyDescent="0.2">
      <c r="A35" s="90" t="s">
        <v>14</v>
      </c>
      <c r="B35" s="77">
        <v>4152</v>
      </c>
      <c r="C35" s="8">
        <f>'Month 1'!C35</f>
        <v>0</v>
      </c>
      <c r="D35" s="8">
        <f t="shared" si="0"/>
        <v>0</v>
      </c>
      <c r="E35" s="7">
        <v>0</v>
      </c>
      <c r="F35" s="8">
        <f t="shared" si="1"/>
        <v>0</v>
      </c>
      <c r="G35" s="8">
        <f>D35+'Month 3'!G35</f>
        <v>0</v>
      </c>
      <c r="H35" s="8">
        <f>E35+'Month 3'!H35</f>
        <v>0</v>
      </c>
      <c r="I35" s="117">
        <f t="shared" si="2"/>
        <v>0</v>
      </c>
    </row>
    <row r="36" spans="1:12" ht="15.95" customHeight="1" x14ac:dyDescent="0.2">
      <c r="A36" s="90" t="s">
        <v>15</v>
      </c>
      <c r="B36" s="77">
        <v>4152</v>
      </c>
      <c r="C36" s="8">
        <f>'Month 1'!C36</f>
        <v>0</v>
      </c>
      <c r="D36" s="8">
        <f t="shared" si="0"/>
        <v>0</v>
      </c>
      <c r="E36" s="7">
        <v>0</v>
      </c>
      <c r="F36" s="8">
        <f t="shared" si="1"/>
        <v>0</v>
      </c>
      <c r="G36" s="8">
        <f>D36+'Month 3'!G36</f>
        <v>0</v>
      </c>
      <c r="H36" s="8">
        <f>E36+'Month 3'!H36</f>
        <v>0</v>
      </c>
      <c r="I36" s="117">
        <f t="shared" si="2"/>
        <v>0</v>
      </c>
    </row>
    <row r="37" spans="1:12" ht="15.95" customHeight="1" x14ac:dyDescent="0.25">
      <c r="A37" s="90" t="s">
        <v>93</v>
      </c>
      <c r="B37" s="77">
        <v>4152</v>
      </c>
      <c r="C37" s="8">
        <f>'Month 1'!C37</f>
        <v>0</v>
      </c>
      <c r="D37" s="8">
        <f t="shared" si="0"/>
        <v>0</v>
      </c>
      <c r="E37" s="7">
        <v>0</v>
      </c>
      <c r="F37" s="8">
        <f t="shared" si="1"/>
        <v>0</v>
      </c>
      <c r="G37" s="8">
        <f>D37+'Month 3'!G37</f>
        <v>0</v>
      </c>
      <c r="H37" s="8">
        <f>E37+'Month 3'!H37</f>
        <v>0</v>
      </c>
      <c r="I37" s="117">
        <f t="shared" si="2"/>
        <v>0</v>
      </c>
    </row>
    <row r="38" spans="1:12" ht="15.95" customHeight="1" x14ac:dyDescent="0.25">
      <c r="A38" s="90" t="s">
        <v>94</v>
      </c>
      <c r="B38" s="77">
        <v>4152</v>
      </c>
      <c r="C38" s="8">
        <f>'Month 1'!C38</f>
        <v>0</v>
      </c>
      <c r="D38" s="8">
        <f t="shared" si="0"/>
        <v>0</v>
      </c>
      <c r="E38" s="7">
        <v>0</v>
      </c>
      <c r="F38" s="8">
        <f t="shared" si="1"/>
        <v>0</v>
      </c>
      <c r="G38" s="8">
        <f>D38+'Month 3'!G38</f>
        <v>0</v>
      </c>
      <c r="H38" s="8">
        <f>E38+'Month 3'!H38</f>
        <v>0</v>
      </c>
      <c r="I38" s="117">
        <f t="shared" si="2"/>
        <v>0</v>
      </c>
      <c r="K38" s="55" t="s">
        <v>3</v>
      </c>
    </row>
    <row r="39" spans="1:12" ht="15.95" customHeight="1" x14ac:dyDescent="0.2">
      <c r="A39" s="90" t="s">
        <v>16</v>
      </c>
      <c r="B39" s="77">
        <v>4152</v>
      </c>
      <c r="C39" s="8">
        <f>'Month 1'!C39</f>
        <v>0</v>
      </c>
      <c r="D39" s="8">
        <f t="shared" si="0"/>
        <v>0</v>
      </c>
      <c r="E39" s="7">
        <v>0</v>
      </c>
      <c r="F39" s="8">
        <f t="shared" si="1"/>
        <v>0</v>
      </c>
      <c r="G39" s="8">
        <f>D39+'Month 3'!G39</f>
        <v>0</v>
      </c>
      <c r="H39" s="8">
        <f>E39+'Month 3'!H39</f>
        <v>0</v>
      </c>
      <c r="I39" s="117">
        <f t="shared" si="2"/>
        <v>0</v>
      </c>
    </row>
    <row r="40" spans="1:12" ht="15.95" customHeight="1" x14ac:dyDescent="0.2">
      <c r="A40" s="78" t="s">
        <v>49</v>
      </c>
      <c r="B40" s="79">
        <v>4152</v>
      </c>
      <c r="C40" s="110">
        <f t="shared" ref="C40:I40" si="3">SUM(C28:C39)</f>
        <v>0</v>
      </c>
      <c r="D40" s="110">
        <f t="shared" si="3"/>
        <v>0</v>
      </c>
      <c r="E40" s="110">
        <f t="shared" si="3"/>
        <v>0</v>
      </c>
      <c r="F40" s="110">
        <f t="shared" si="3"/>
        <v>0</v>
      </c>
      <c r="G40" s="110">
        <f t="shared" si="3"/>
        <v>0</v>
      </c>
      <c r="H40" s="110">
        <f t="shared" si="3"/>
        <v>0</v>
      </c>
      <c r="I40" s="110">
        <f t="shared" si="3"/>
        <v>0</v>
      </c>
    </row>
    <row r="41" spans="1:12" s="60" customFormat="1" ht="15.95" customHeight="1" x14ac:dyDescent="0.2">
      <c r="A41" s="91"/>
      <c r="B41" s="92"/>
      <c r="C41" s="127"/>
      <c r="D41" s="111"/>
      <c r="E41" s="127"/>
      <c r="F41" s="111"/>
      <c r="G41" s="111"/>
      <c r="H41" s="127"/>
      <c r="I41" s="128"/>
      <c r="L41" s="60" t="s">
        <v>3</v>
      </c>
    </row>
    <row r="42" spans="1:12" ht="15.95" customHeight="1" x14ac:dyDescent="0.25">
      <c r="A42" s="89" t="s">
        <v>17</v>
      </c>
      <c r="B42" s="79"/>
      <c r="C42" s="23"/>
      <c r="D42" s="109"/>
      <c r="E42" s="23"/>
      <c r="F42" s="109"/>
      <c r="G42" s="109"/>
      <c r="H42" s="23"/>
      <c r="I42" s="126"/>
    </row>
    <row r="43" spans="1:12" ht="15.95" customHeight="1" x14ac:dyDescent="0.2">
      <c r="A43" s="76" t="s">
        <v>18</v>
      </c>
      <c r="B43" s="77">
        <v>4155</v>
      </c>
      <c r="C43" s="8">
        <f>'Month 1'!C43</f>
        <v>0</v>
      </c>
      <c r="D43" s="8">
        <f>IF($E$6&gt;$G$4,ROUND(C43/$I$6,2)*$G$4,ROUND(C43/$I$6,2)*$E$6)</f>
        <v>0</v>
      </c>
      <c r="E43" s="7">
        <v>0</v>
      </c>
      <c r="F43" s="8">
        <f>E43-D43</f>
        <v>0</v>
      </c>
      <c r="G43" s="8">
        <f>D43+'Month 3'!G43</f>
        <v>0</v>
      </c>
      <c r="H43" s="8">
        <f>E43+'Month 3'!H43</f>
        <v>0</v>
      </c>
      <c r="I43" s="117">
        <f>H43-G43</f>
        <v>0</v>
      </c>
    </row>
    <row r="44" spans="1:12" ht="15.95" customHeight="1" x14ac:dyDescent="0.2">
      <c r="A44" s="90" t="s">
        <v>19</v>
      </c>
      <c r="B44" s="77">
        <v>4155</v>
      </c>
      <c r="C44" s="8">
        <f>'Month 1'!C44</f>
        <v>0</v>
      </c>
      <c r="D44" s="8">
        <f>IF($E$6&gt;$G$4,ROUND(C44/$I$6,2)*$G$4,ROUND(C44/$I$6,2)*$E$6)</f>
        <v>0</v>
      </c>
      <c r="E44" s="7">
        <v>0</v>
      </c>
      <c r="F44" s="8">
        <f>E44-D44</f>
        <v>0</v>
      </c>
      <c r="G44" s="8">
        <f>D44+'Month 3'!G44</f>
        <v>0</v>
      </c>
      <c r="H44" s="8">
        <f>E44+'Month 3'!H44</f>
        <v>0</v>
      </c>
      <c r="I44" s="117">
        <f>H44-G44</f>
        <v>0</v>
      </c>
    </row>
    <row r="45" spans="1:12" ht="15.95" customHeight="1" x14ac:dyDescent="0.2">
      <c r="A45" s="90" t="s">
        <v>55</v>
      </c>
      <c r="B45" s="77">
        <v>4155</v>
      </c>
      <c r="C45" s="8">
        <f>'Month 1'!C45</f>
        <v>0</v>
      </c>
      <c r="D45" s="8">
        <f>IF($E$6&gt;$G$4,ROUND(C45/$I$6,2)*$G$4,ROUND(C45/$I$6,2)*$E$6)</f>
        <v>0</v>
      </c>
      <c r="E45" s="7">
        <v>0</v>
      </c>
      <c r="F45" s="8">
        <f>E45-D45</f>
        <v>0</v>
      </c>
      <c r="G45" s="8">
        <f>D45+'Month 3'!G45</f>
        <v>0</v>
      </c>
      <c r="H45" s="8">
        <f>E45+'Month 3'!H45</f>
        <v>0</v>
      </c>
      <c r="I45" s="117">
        <f>H45-G45</f>
        <v>0</v>
      </c>
    </row>
    <row r="46" spans="1:12" ht="15.95" customHeight="1" x14ac:dyDescent="0.2">
      <c r="A46" s="78" t="s">
        <v>20</v>
      </c>
      <c r="B46" s="79">
        <v>4155</v>
      </c>
      <c r="C46" s="104">
        <f>SUM(C43:C45)</f>
        <v>0</v>
      </c>
      <c r="D46" s="121">
        <f>SUM(D43:D45)</f>
        <v>0</v>
      </c>
      <c r="E46" s="121">
        <f>SUM(E43:E45)</f>
        <v>0</v>
      </c>
      <c r="F46" s="121">
        <f>E46-D46</f>
        <v>0</v>
      </c>
      <c r="G46" s="121">
        <f>SUM(G43:G45)</f>
        <v>0</v>
      </c>
      <c r="H46" s="121">
        <f>SUM(H43:H45)</f>
        <v>0</v>
      </c>
      <c r="I46" s="122">
        <f>H46-G46</f>
        <v>0</v>
      </c>
      <c r="K46" s="55" t="s">
        <v>3</v>
      </c>
    </row>
    <row r="47" spans="1:12" s="60" customFormat="1" ht="15.95" customHeight="1" x14ac:dyDescent="0.2">
      <c r="A47" s="78" t="s">
        <v>98</v>
      </c>
      <c r="B47" s="92"/>
      <c r="C47" s="104">
        <f>C46+C40+C26+C24+C23</f>
        <v>0</v>
      </c>
      <c r="D47" s="104">
        <f t="shared" ref="D47:I47" si="4">D46+D40+D26+D24+D23</f>
        <v>0</v>
      </c>
      <c r="E47" s="104">
        <f t="shared" si="4"/>
        <v>0</v>
      </c>
      <c r="F47" s="104">
        <f t="shared" si="4"/>
        <v>0</v>
      </c>
      <c r="G47" s="104">
        <f t="shared" si="4"/>
        <v>0</v>
      </c>
      <c r="H47" s="104">
        <f t="shared" si="4"/>
        <v>0</v>
      </c>
      <c r="I47" s="104">
        <f t="shared" si="4"/>
        <v>0</v>
      </c>
    </row>
    <row r="48" spans="1:12" ht="15.95" customHeight="1" thickBot="1" x14ac:dyDescent="0.25">
      <c r="A48" s="93"/>
      <c r="B48" s="81"/>
      <c r="C48" s="112"/>
      <c r="D48" s="112"/>
      <c r="E48" s="112"/>
      <c r="F48" s="112"/>
      <c r="G48" s="112"/>
      <c r="H48" s="112"/>
      <c r="I48" s="129"/>
    </row>
    <row r="49" spans="1:9" ht="15.95" customHeight="1" x14ac:dyDescent="0.25">
      <c r="A49" s="89" t="s">
        <v>78</v>
      </c>
      <c r="B49" s="77"/>
      <c r="C49" s="23"/>
      <c r="D49" s="23"/>
      <c r="E49" s="23"/>
      <c r="F49" s="23"/>
      <c r="G49" s="23"/>
      <c r="H49" s="23"/>
      <c r="I49" s="190"/>
    </row>
    <row r="50" spans="1:9" ht="15.95" customHeight="1" x14ac:dyDescent="0.2">
      <c r="A50" s="90" t="s">
        <v>79</v>
      </c>
      <c r="B50" s="77">
        <v>3310</v>
      </c>
      <c r="C50" s="8">
        <f>'Month 1'!C50</f>
        <v>0</v>
      </c>
      <c r="D50" s="8">
        <f t="shared" ref="D50:D55" si="5">IF($E$6&gt;$G$4,ROUND(C50/$I$6,2)*$G$4,ROUND(C50/$I$6,2)*$E$6)</f>
        <v>0</v>
      </c>
      <c r="E50" s="7">
        <v>0</v>
      </c>
      <c r="F50" s="8">
        <f t="shared" ref="F50:F55" si="6">E50-D50</f>
        <v>0</v>
      </c>
      <c r="G50" s="8">
        <f>D50+'Month 3'!G50</f>
        <v>0</v>
      </c>
      <c r="H50" s="8">
        <f>E50+'Month 3'!H50</f>
        <v>0</v>
      </c>
      <c r="I50" s="117">
        <f t="shared" ref="I50:I55" si="7">H50-G50</f>
        <v>0</v>
      </c>
    </row>
    <row r="51" spans="1:9" ht="15.95" customHeight="1" x14ac:dyDescent="0.2">
      <c r="A51" s="90" t="s">
        <v>80</v>
      </c>
      <c r="B51" s="77">
        <v>3481</v>
      </c>
      <c r="C51" s="8">
        <f>'Month 1'!C51</f>
        <v>0</v>
      </c>
      <c r="D51" s="8">
        <f t="shared" si="5"/>
        <v>0</v>
      </c>
      <c r="E51" s="7">
        <v>0</v>
      </c>
      <c r="F51" s="8">
        <f t="shared" si="6"/>
        <v>0</v>
      </c>
      <c r="G51" s="8">
        <f>D51+'Month 3'!G51</f>
        <v>0</v>
      </c>
      <c r="H51" s="8">
        <f>E51+'Month 3'!H51</f>
        <v>0</v>
      </c>
      <c r="I51" s="117">
        <f t="shared" si="7"/>
        <v>0</v>
      </c>
    </row>
    <row r="52" spans="1:9" ht="15.95" customHeight="1" x14ac:dyDescent="0.2">
      <c r="A52" s="90" t="s">
        <v>81</v>
      </c>
      <c r="B52" s="77">
        <v>3300</v>
      </c>
      <c r="C52" s="8">
        <f>'Month 1'!C52</f>
        <v>0</v>
      </c>
      <c r="D52" s="8">
        <f t="shared" si="5"/>
        <v>0</v>
      </c>
      <c r="E52" s="7">
        <v>0</v>
      </c>
      <c r="F52" s="8">
        <f t="shared" si="6"/>
        <v>0</v>
      </c>
      <c r="G52" s="8">
        <f>D52+'Month 3'!G52</f>
        <v>0</v>
      </c>
      <c r="H52" s="8">
        <f>E52+'Month 3'!H52</f>
        <v>0</v>
      </c>
      <c r="I52" s="117">
        <f t="shared" si="7"/>
        <v>0</v>
      </c>
    </row>
    <row r="53" spans="1:9" ht="15.95" customHeight="1" x14ac:dyDescent="0.2">
      <c r="A53" s="90" t="s">
        <v>82</v>
      </c>
      <c r="B53" s="77">
        <v>4153</v>
      </c>
      <c r="C53" s="8">
        <f>'Month 1'!C53</f>
        <v>0</v>
      </c>
      <c r="D53" s="8">
        <f t="shared" si="5"/>
        <v>0</v>
      </c>
      <c r="E53" s="7">
        <v>0</v>
      </c>
      <c r="F53" s="8">
        <f t="shared" si="6"/>
        <v>0</v>
      </c>
      <c r="G53" s="8">
        <f>D53+'Month 3'!G53</f>
        <v>0</v>
      </c>
      <c r="H53" s="8">
        <f>E53+'Month 3'!H53</f>
        <v>0</v>
      </c>
      <c r="I53" s="117">
        <f t="shared" si="7"/>
        <v>0</v>
      </c>
    </row>
    <row r="54" spans="1:9" ht="15.95" customHeight="1" x14ac:dyDescent="0.2">
      <c r="A54" s="90" t="s">
        <v>95</v>
      </c>
      <c r="B54" s="77">
        <v>4153</v>
      </c>
      <c r="C54" s="8">
        <f>'Month 1'!C54</f>
        <v>0</v>
      </c>
      <c r="D54" s="8">
        <f t="shared" si="5"/>
        <v>0</v>
      </c>
      <c r="E54" s="7">
        <v>0</v>
      </c>
      <c r="F54" s="8">
        <f t="shared" si="6"/>
        <v>0</v>
      </c>
      <c r="G54" s="8">
        <f>D54+'Month 3'!G54</f>
        <v>0</v>
      </c>
      <c r="H54" s="8">
        <f>E54+'Month 3'!H54</f>
        <v>0</v>
      </c>
      <c r="I54" s="117">
        <f t="shared" si="7"/>
        <v>0</v>
      </c>
    </row>
    <row r="55" spans="1:9" ht="15.95" customHeight="1" x14ac:dyDescent="0.2">
      <c r="A55" s="90" t="s">
        <v>114</v>
      </c>
      <c r="B55" s="77">
        <v>4154</v>
      </c>
      <c r="C55" s="8">
        <f>'Month 1'!C55</f>
        <v>0</v>
      </c>
      <c r="D55" s="8">
        <f t="shared" si="5"/>
        <v>0</v>
      </c>
      <c r="E55" s="7">
        <v>0</v>
      </c>
      <c r="F55" s="8">
        <f t="shared" si="6"/>
        <v>0</v>
      </c>
      <c r="G55" s="8">
        <f>D55+'Month 3'!G55</f>
        <v>0</v>
      </c>
      <c r="H55" s="8">
        <f>E55+'Month 3'!H55</f>
        <v>0</v>
      </c>
      <c r="I55" s="117">
        <f t="shared" si="7"/>
        <v>0</v>
      </c>
    </row>
    <row r="56" spans="1:9" ht="15.95" customHeight="1" thickBot="1" x14ac:dyDescent="0.25">
      <c r="A56" s="182" t="s">
        <v>108</v>
      </c>
      <c r="B56" s="95"/>
      <c r="C56" s="104">
        <f>SUM(C50:C55)</f>
        <v>0</v>
      </c>
      <c r="D56" s="104">
        <f t="shared" ref="D56:I56" si="8">SUM(D50:D55)</f>
        <v>0</v>
      </c>
      <c r="E56" s="104">
        <f t="shared" si="8"/>
        <v>0</v>
      </c>
      <c r="F56" s="104">
        <f t="shared" si="8"/>
        <v>0</v>
      </c>
      <c r="G56" s="104">
        <f t="shared" si="8"/>
        <v>0</v>
      </c>
      <c r="H56" s="104">
        <f t="shared" si="8"/>
        <v>0</v>
      </c>
      <c r="I56" s="104">
        <f t="shared" si="8"/>
        <v>0</v>
      </c>
    </row>
    <row r="57" spans="1:9" ht="15.95" customHeight="1" x14ac:dyDescent="0.2">
      <c r="A57" s="96" t="s">
        <v>21</v>
      </c>
      <c r="B57" s="97"/>
      <c r="C57" s="183">
        <f>'Month 1'!C57</f>
        <v>0</v>
      </c>
      <c r="D57" s="113">
        <f>IF($E$6&gt;$G$4,(C57/$I$6)*$G$4,(C57/$I$6*$E$6))</f>
        <v>0</v>
      </c>
      <c r="E57" s="7">
        <v>0</v>
      </c>
      <c r="F57" s="183">
        <f>E57-D57</f>
        <v>0</v>
      </c>
      <c r="G57" s="113">
        <f>D57+'Month 3'!G57</f>
        <v>0</v>
      </c>
      <c r="H57" s="183">
        <f>E57+'Month 3'!H57</f>
        <v>0</v>
      </c>
      <c r="I57" s="191">
        <f>H57-G57</f>
        <v>0</v>
      </c>
    </row>
    <row r="58" spans="1:9" ht="15.95" customHeight="1" x14ac:dyDescent="0.2">
      <c r="A58" s="90"/>
      <c r="B58" s="98"/>
      <c r="C58" s="23"/>
      <c r="D58" s="109"/>
      <c r="E58" s="23"/>
      <c r="F58" s="109"/>
      <c r="G58" s="109"/>
      <c r="H58" s="23"/>
      <c r="I58" s="126"/>
    </row>
    <row r="59" spans="1:9" ht="15.95" customHeight="1" x14ac:dyDescent="0.2">
      <c r="A59" s="99" t="s">
        <v>22</v>
      </c>
      <c r="B59" s="100"/>
      <c r="C59" s="114">
        <f>(C15+C18+C20+C47+C56)-C57</f>
        <v>0</v>
      </c>
      <c r="D59" s="114">
        <f>(D15+D18+D20+D47+D56)-D57</f>
        <v>0</v>
      </c>
      <c r="E59" s="114">
        <f>(E15+E18+E20+E47+E56)-E57</f>
        <v>0</v>
      </c>
      <c r="F59" s="114">
        <f>E59-D59</f>
        <v>0</v>
      </c>
      <c r="G59" s="114">
        <f>D59+'Month 3'!G59</f>
        <v>0</v>
      </c>
      <c r="H59" s="114">
        <f>E59+'Month 3'!H59</f>
        <v>0</v>
      </c>
      <c r="I59" s="132">
        <f>H59-G59</f>
        <v>0</v>
      </c>
    </row>
    <row r="60" spans="1:9" ht="15.95" customHeight="1" thickBot="1" x14ac:dyDescent="0.25">
      <c r="A60" s="101"/>
      <c r="B60" s="102"/>
      <c r="C60" s="115"/>
      <c r="D60" s="115"/>
      <c r="E60" s="115"/>
      <c r="F60" s="115"/>
      <c r="G60" s="115"/>
      <c r="H60" s="115"/>
      <c r="I60" s="133"/>
    </row>
    <row r="61" spans="1:9" ht="15.95" customHeight="1" x14ac:dyDescent="0.2">
      <c r="A61" s="100"/>
      <c r="B61" s="100"/>
      <c r="C61" s="116"/>
      <c r="D61" s="116"/>
      <c r="E61" s="116"/>
      <c r="F61" s="116"/>
      <c r="G61" s="116"/>
      <c r="H61" s="116"/>
      <c r="I61" s="116"/>
    </row>
    <row r="62" spans="1:9" ht="15.95" customHeight="1" x14ac:dyDescent="0.2">
      <c r="A62" s="103" t="s">
        <v>192</v>
      </c>
      <c r="B62" s="103"/>
      <c r="C62" s="116"/>
      <c r="D62" s="116"/>
      <c r="E62" s="116"/>
      <c r="F62" s="116"/>
      <c r="G62" s="116"/>
      <c r="H62" s="116"/>
      <c r="I62" s="116"/>
    </row>
    <row r="63" spans="1:9" ht="15.95" customHeight="1" x14ac:dyDescent="0.2">
      <c r="A63" s="238" t="s">
        <v>71</v>
      </c>
      <c r="B63" s="238"/>
      <c r="C63" s="238"/>
      <c r="D63" s="238"/>
      <c r="E63" s="238"/>
      <c r="F63" s="238"/>
      <c r="G63" s="238"/>
      <c r="H63" s="136"/>
      <c r="I63" s="136"/>
    </row>
    <row r="64" spans="1:9" ht="15.95" customHeight="1" x14ac:dyDescent="0.2">
      <c r="A64" s="238" t="s">
        <v>104</v>
      </c>
      <c r="B64" s="238"/>
      <c r="C64" s="238"/>
      <c r="D64" s="238"/>
      <c r="E64" s="238"/>
      <c r="F64" s="238"/>
      <c r="G64" s="238"/>
      <c r="H64" s="238"/>
      <c r="I64" s="238"/>
    </row>
    <row r="65" spans="1:13" ht="15.95" customHeight="1" x14ac:dyDescent="0.2">
      <c r="A65" s="238" t="s">
        <v>105</v>
      </c>
      <c r="B65" s="238"/>
      <c r="C65" s="238"/>
      <c r="D65" s="238"/>
      <c r="E65" s="238"/>
      <c r="F65" s="238"/>
      <c r="G65" s="238"/>
      <c r="H65" s="238"/>
      <c r="I65" s="238"/>
    </row>
    <row r="66" spans="1:13" ht="15.95" customHeight="1" x14ac:dyDescent="0.2">
      <c r="A66" s="137"/>
      <c r="B66" s="137"/>
      <c r="C66" s="137"/>
      <c r="D66" s="137"/>
      <c r="E66" s="137"/>
      <c r="F66" s="137"/>
      <c r="G66" s="137"/>
      <c r="H66" s="136"/>
      <c r="I66" s="136"/>
    </row>
    <row r="67" spans="1:13" ht="15.95" customHeight="1" x14ac:dyDescent="0.2">
      <c r="A67" s="138" t="s">
        <v>57</v>
      </c>
      <c r="B67" s="138"/>
      <c r="C67" s="137"/>
      <c r="D67" s="137"/>
      <c r="E67" s="137"/>
      <c r="F67" s="137"/>
      <c r="G67" s="137"/>
      <c r="H67" s="136"/>
      <c r="I67" s="136"/>
    </row>
    <row r="68" spans="1:13" ht="15.95" customHeight="1" x14ac:dyDescent="0.25">
      <c r="A68" s="240" t="s">
        <v>23</v>
      </c>
      <c r="B68" s="241"/>
      <c r="C68" s="242"/>
      <c r="D68" s="242"/>
      <c r="E68" s="242"/>
      <c r="F68" s="242"/>
      <c r="G68" s="242"/>
      <c r="H68" s="242"/>
      <c r="I68" s="243"/>
    </row>
    <row r="69" spans="1:13" ht="15.95" customHeight="1" x14ac:dyDescent="0.25">
      <c r="A69" s="139"/>
      <c r="B69" s="140"/>
      <c r="C69" s="141"/>
      <c r="D69" s="239" t="str">
        <f>C4</f>
        <v>April</v>
      </c>
      <c r="E69" s="239"/>
      <c r="F69" s="141"/>
      <c r="G69" s="141"/>
      <c r="H69" s="244" t="s">
        <v>85</v>
      </c>
      <c r="I69" s="245"/>
    </row>
    <row r="70" spans="1:13" ht="42" customHeight="1" x14ac:dyDescent="0.25">
      <c r="A70" s="193"/>
      <c r="B70" s="143"/>
      <c r="C70" s="143"/>
      <c r="D70" s="143"/>
      <c r="E70" s="144" t="s">
        <v>24</v>
      </c>
      <c r="F70" s="145" t="s">
        <v>1</v>
      </c>
      <c r="G70" s="145" t="s">
        <v>25</v>
      </c>
      <c r="H70" s="146" t="s">
        <v>91</v>
      </c>
      <c r="I70" s="146" t="s">
        <v>92</v>
      </c>
    </row>
    <row r="71" spans="1:13" ht="15.95" customHeight="1" x14ac:dyDescent="0.2">
      <c r="A71" s="147" t="s">
        <v>109</v>
      </c>
      <c r="B71" s="148"/>
      <c r="C71" s="148"/>
      <c r="D71" s="210">
        <f>$E$11+$E$13</f>
        <v>0</v>
      </c>
      <c r="E71" s="211"/>
      <c r="F71" s="149">
        <f>I4</f>
        <v>0</v>
      </c>
      <c r="G71" s="150">
        <v>4141</v>
      </c>
      <c r="H71" s="9"/>
      <c r="I71" s="10"/>
    </row>
    <row r="72" spans="1:13" ht="15.95" customHeight="1" x14ac:dyDescent="0.2">
      <c r="A72" s="147" t="s">
        <v>112</v>
      </c>
      <c r="B72" s="148"/>
      <c r="C72" s="148"/>
      <c r="D72" s="210">
        <f>$E$12+$E$14</f>
        <v>0</v>
      </c>
      <c r="E72" s="211"/>
      <c r="F72" s="149">
        <f>I4</f>
        <v>0</v>
      </c>
      <c r="G72" s="150">
        <v>4140</v>
      </c>
      <c r="H72" s="11"/>
      <c r="I72" s="12"/>
    </row>
    <row r="73" spans="1:13" ht="15.95" customHeight="1" x14ac:dyDescent="0.2">
      <c r="A73" s="142" t="s">
        <v>47</v>
      </c>
      <c r="B73" s="151"/>
      <c r="C73" s="152"/>
      <c r="D73" s="210"/>
      <c r="E73" s="211"/>
      <c r="F73" s="153"/>
      <c r="G73" s="150"/>
      <c r="H73" s="11"/>
      <c r="I73" s="12"/>
    </row>
    <row r="74" spans="1:13" ht="15.95" customHeight="1" x14ac:dyDescent="0.2">
      <c r="A74" s="154" t="s">
        <v>53</v>
      </c>
      <c r="B74" s="157"/>
      <c r="C74" s="155"/>
      <c r="D74" s="210">
        <f>$E$23</f>
        <v>0</v>
      </c>
      <c r="E74" s="211"/>
      <c r="F74" s="149">
        <f>$F$71</f>
        <v>0</v>
      </c>
      <c r="G74" s="150">
        <v>4151</v>
      </c>
      <c r="H74" s="11"/>
      <c r="I74" s="12"/>
      <c r="J74" s="61"/>
    </row>
    <row r="75" spans="1:13" ht="15.95" customHeight="1" x14ac:dyDescent="0.2">
      <c r="A75" s="156" t="s">
        <v>10</v>
      </c>
      <c r="B75" s="155"/>
      <c r="C75" s="155"/>
      <c r="D75" s="210">
        <f>$E$24</f>
        <v>0</v>
      </c>
      <c r="E75" s="211"/>
      <c r="F75" s="149">
        <f>$F$71</f>
        <v>0</v>
      </c>
      <c r="G75" s="150">
        <v>3580</v>
      </c>
      <c r="H75" s="11"/>
      <c r="I75" s="12"/>
      <c r="K75" s="55" t="s">
        <v>3</v>
      </c>
    </row>
    <row r="76" spans="1:13" ht="15.95" customHeight="1" x14ac:dyDescent="0.2">
      <c r="A76" s="154" t="s">
        <v>138</v>
      </c>
      <c r="B76" s="157"/>
      <c r="C76" s="155"/>
      <c r="D76" s="210">
        <f>$E$26</f>
        <v>0</v>
      </c>
      <c r="E76" s="211"/>
      <c r="F76" s="149">
        <f>$F$71</f>
        <v>0</v>
      </c>
      <c r="G76" s="150">
        <v>3570</v>
      </c>
      <c r="H76" s="11"/>
      <c r="I76" s="12"/>
    </row>
    <row r="77" spans="1:13" ht="15.95" customHeight="1" x14ac:dyDescent="0.2">
      <c r="A77" s="154" t="s">
        <v>83</v>
      </c>
      <c r="B77" s="157"/>
      <c r="C77" s="155"/>
      <c r="D77" s="210">
        <f>$E$18</f>
        <v>0</v>
      </c>
      <c r="E77" s="211"/>
      <c r="F77" s="149">
        <f>$F$71</f>
        <v>0</v>
      </c>
      <c r="G77" s="150">
        <v>3561</v>
      </c>
      <c r="H77" s="11"/>
      <c r="I77" s="12"/>
    </row>
    <row r="78" spans="1:13" ht="15.95" customHeight="1" x14ac:dyDescent="0.2">
      <c r="A78" s="154" t="s">
        <v>84</v>
      </c>
      <c r="B78" s="157"/>
      <c r="C78" s="155"/>
      <c r="D78" s="210">
        <f>$E$20</f>
        <v>0</v>
      </c>
      <c r="E78" s="211"/>
      <c r="F78" s="149">
        <f>$F$71</f>
        <v>0</v>
      </c>
      <c r="G78" s="150">
        <v>3561</v>
      </c>
      <c r="H78" s="11"/>
      <c r="I78" s="12"/>
    </row>
    <row r="79" spans="1:13" ht="15.95" customHeight="1" x14ac:dyDescent="0.2">
      <c r="A79" s="155" t="s">
        <v>48</v>
      </c>
      <c r="B79" s="248">
        <f>$E$40</f>
        <v>0</v>
      </c>
      <c r="C79" s="249"/>
      <c r="D79" s="229"/>
      <c r="E79" s="230"/>
      <c r="F79" s="158"/>
      <c r="G79" s="159"/>
      <c r="H79" s="11"/>
      <c r="I79" s="12"/>
    </row>
    <row r="80" spans="1:13" ht="15.95" customHeight="1" x14ac:dyDescent="0.2">
      <c r="A80" s="155" t="s">
        <v>27</v>
      </c>
      <c r="B80" s="236">
        <f>$E$57</f>
        <v>0</v>
      </c>
      <c r="C80" s="237"/>
      <c r="D80" s="246"/>
      <c r="E80" s="247"/>
      <c r="F80" s="158"/>
      <c r="G80" s="159"/>
      <c r="H80" s="11"/>
      <c r="I80" s="12"/>
      <c r="J80" s="62"/>
      <c r="M80" s="55" t="s">
        <v>3</v>
      </c>
    </row>
    <row r="81" spans="1:9" ht="15.95" customHeight="1" x14ac:dyDescent="0.2">
      <c r="A81" s="156" t="s">
        <v>50</v>
      </c>
      <c r="B81" s="155"/>
      <c r="C81" s="160"/>
      <c r="D81" s="210">
        <f>$B$79-$B$80</f>
        <v>0</v>
      </c>
      <c r="E81" s="211"/>
      <c r="F81" s="149">
        <f>$F$71</f>
        <v>0</v>
      </c>
      <c r="G81" s="150">
        <v>4152</v>
      </c>
      <c r="H81" s="11"/>
      <c r="I81" s="12"/>
    </row>
    <row r="82" spans="1:9" ht="15.95" customHeight="1" x14ac:dyDescent="0.2">
      <c r="A82" s="161" t="s">
        <v>26</v>
      </c>
      <c r="B82" s="162"/>
      <c r="C82" s="162"/>
      <c r="D82" s="210">
        <f>$E$46</f>
        <v>0</v>
      </c>
      <c r="E82" s="211"/>
      <c r="F82" s="149">
        <f t="shared" ref="F82:F88" si="9">$F$71</f>
        <v>0</v>
      </c>
      <c r="G82" s="150">
        <v>4155</v>
      </c>
      <c r="H82" s="11"/>
      <c r="I82" s="12"/>
    </row>
    <row r="83" spans="1:9" ht="15.95" customHeight="1" x14ac:dyDescent="0.2">
      <c r="A83" s="163" t="s">
        <v>79</v>
      </c>
      <c r="B83" s="164"/>
      <c r="C83" s="162"/>
      <c r="D83" s="210">
        <f>$E$50</f>
        <v>0</v>
      </c>
      <c r="E83" s="211"/>
      <c r="F83" s="149">
        <f t="shared" si="9"/>
        <v>0</v>
      </c>
      <c r="G83" s="150">
        <v>3310</v>
      </c>
      <c r="H83" s="11"/>
      <c r="I83" s="12"/>
    </row>
    <row r="84" spans="1:9" ht="15.95" customHeight="1" x14ac:dyDescent="0.2">
      <c r="A84" s="163" t="s">
        <v>80</v>
      </c>
      <c r="B84" s="164"/>
      <c r="C84" s="162"/>
      <c r="D84" s="210">
        <f>$E$51</f>
        <v>0</v>
      </c>
      <c r="E84" s="211"/>
      <c r="F84" s="149">
        <f t="shared" si="9"/>
        <v>0</v>
      </c>
      <c r="G84" s="150">
        <v>3481</v>
      </c>
      <c r="H84" s="9"/>
      <c r="I84" s="10"/>
    </row>
    <row r="85" spans="1:9" ht="15.95" customHeight="1" x14ac:dyDescent="0.2">
      <c r="A85" s="163" t="s">
        <v>81</v>
      </c>
      <c r="B85" s="164"/>
      <c r="C85" s="162"/>
      <c r="D85" s="210">
        <f>$E$52</f>
        <v>0</v>
      </c>
      <c r="E85" s="211"/>
      <c r="F85" s="149">
        <f t="shared" si="9"/>
        <v>0</v>
      </c>
      <c r="G85" s="150">
        <v>3300</v>
      </c>
      <c r="H85" s="9"/>
      <c r="I85" s="10"/>
    </row>
    <row r="86" spans="1:9" ht="15.95" customHeight="1" x14ac:dyDescent="0.2">
      <c r="A86" s="165" t="s">
        <v>82</v>
      </c>
      <c r="B86" s="166"/>
      <c r="C86" s="148"/>
      <c r="D86" s="210">
        <f>$E$53</f>
        <v>0</v>
      </c>
      <c r="E86" s="211"/>
      <c r="F86" s="149">
        <f t="shared" si="9"/>
        <v>0</v>
      </c>
      <c r="G86" s="150">
        <v>4153</v>
      </c>
      <c r="H86" s="9"/>
      <c r="I86" s="10"/>
    </row>
    <row r="87" spans="1:9" ht="15.95" customHeight="1" x14ac:dyDescent="0.2">
      <c r="A87" s="165" t="s">
        <v>96</v>
      </c>
      <c r="B87" s="166"/>
      <c r="C87" s="148"/>
      <c r="D87" s="210">
        <f>$E$54</f>
        <v>0</v>
      </c>
      <c r="E87" s="211"/>
      <c r="F87" s="149">
        <f t="shared" si="9"/>
        <v>0</v>
      </c>
      <c r="G87" s="167">
        <v>4153</v>
      </c>
      <c r="H87" s="9"/>
      <c r="I87" s="10"/>
    </row>
    <row r="88" spans="1:9" ht="15.95" customHeight="1" x14ac:dyDescent="0.25">
      <c r="A88" s="168" t="s">
        <v>97</v>
      </c>
      <c r="B88" s="166"/>
      <c r="C88" s="148"/>
      <c r="D88" s="210">
        <f>$E$54</f>
        <v>0</v>
      </c>
      <c r="E88" s="211"/>
      <c r="F88" s="149">
        <f t="shared" si="9"/>
        <v>0</v>
      </c>
      <c r="G88" s="150">
        <v>4154</v>
      </c>
      <c r="H88" s="9"/>
      <c r="I88" s="10"/>
    </row>
    <row r="89" spans="1:9" ht="15.95" customHeight="1" x14ac:dyDescent="0.2">
      <c r="A89" s="169" t="s">
        <v>131</v>
      </c>
      <c r="B89" s="170"/>
      <c r="C89" s="170"/>
      <c r="D89" s="231">
        <f>SUM($D$71:$D$88)</f>
        <v>0</v>
      </c>
      <c r="E89" s="232"/>
      <c r="F89" s="171" t="s">
        <v>3</v>
      </c>
      <c r="G89" s="171"/>
      <c r="H89" s="10"/>
      <c r="I89" s="10"/>
    </row>
    <row r="90" spans="1:9" ht="15.95" customHeight="1" x14ac:dyDescent="0.2">
      <c r="A90" s="169" t="s">
        <v>146</v>
      </c>
      <c r="B90" s="170"/>
      <c r="C90" s="170"/>
      <c r="D90" s="231">
        <v>0</v>
      </c>
      <c r="E90" s="232"/>
      <c r="F90" s="171" t="s">
        <v>3</v>
      </c>
      <c r="G90" s="171"/>
      <c r="H90" s="10"/>
      <c r="I90" s="10"/>
    </row>
    <row r="91" spans="1:9" ht="15.95" customHeight="1" x14ac:dyDescent="0.2">
      <c r="A91" s="169" t="s">
        <v>132</v>
      </c>
      <c r="B91" s="170"/>
      <c r="C91" s="170"/>
      <c r="D91" s="231">
        <f>$D$89-$D$90</f>
        <v>0</v>
      </c>
      <c r="E91" s="232"/>
      <c r="F91" s="171" t="s">
        <v>3</v>
      </c>
      <c r="G91" s="171"/>
      <c r="H91" s="4"/>
      <c r="I91" s="10"/>
    </row>
    <row r="92" spans="1:9" ht="15.95" customHeight="1" x14ac:dyDescent="0.2">
      <c r="A92" s="172" t="s">
        <v>85</v>
      </c>
      <c r="B92" s="2"/>
      <c r="C92" s="2"/>
      <c r="D92" s="2"/>
      <c r="E92" s="28"/>
      <c r="F92" s="2"/>
      <c r="G92" s="2"/>
      <c r="H92" s="4"/>
      <c r="I92" s="10"/>
    </row>
    <row r="93" spans="1:9" ht="15.95" customHeight="1" x14ac:dyDescent="0.25">
      <c r="A93" s="173" t="s">
        <v>86</v>
      </c>
      <c r="B93" s="3"/>
      <c r="C93" s="4"/>
      <c r="D93" s="4"/>
      <c r="E93" s="10"/>
      <c r="F93" s="4"/>
      <c r="G93" s="5"/>
      <c r="H93" s="4"/>
      <c r="I93" s="10"/>
    </row>
    <row r="94" spans="1:9" ht="15.95" customHeight="1" x14ac:dyDescent="0.25">
      <c r="A94" s="173" t="s">
        <v>28</v>
      </c>
      <c r="B94" s="3"/>
      <c r="C94" s="4"/>
      <c r="D94" s="4"/>
      <c r="E94" s="10" t="s">
        <v>36</v>
      </c>
      <c r="F94" s="4"/>
      <c r="G94" s="5"/>
      <c r="H94" s="4"/>
      <c r="I94" s="10"/>
    </row>
    <row r="95" spans="1:9" ht="15.95" customHeight="1" x14ac:dyDescent="0.2">
      <c r="A95" s="174" t="s">
        <v>133</v>
      </c>
      <c r="B95" s="233">
        <f>C5-D90</f>
        <v>0</v>
      </c>
      <c r="C95" s="234"/>
      <c r="D95" s="98"/>
      <c r="E95" s="98"/>
      <c r="F95" s="98"/>
      <c r="G95" s="98"/>
      <c r="H95" s="98"/>
      <c r="I95" s="98"/>
    </row>
    <row r="96" spans="1:9" ht="15.95" customHeight="1" x14ac:dyDescent="0.2">
      <c r="A96" s="175" t="s">
        <v>87</v>
      </c>
      <c r="B96" s="175"/>
      <c r="C96" s="175"/>
      <c r="D96" s="175"/>
      <c r="E96" s="175"/>
      <c r="F96"/>
      <c r="G96" s="176"/>
      <c r="H96"/>
      <c r="I96" s="98"/>
    </row>
    <row r="97" spans="1:9" ht="15.95" customHeight="1" x14ac:dyDescent="0.2">
      <c r="A97" s="177" t="s">
        <v>88</v>
      </c>
      <c r="B97" s="175"/>
      <c r="C97" s="175"/>
      <c r="D97" s="175"/>
      <c r="E97" s="175"/>
      <c r="F97"/>
      <c r="G97"/>
      <c r="H97"/>
      <c r="I97" s="98"/>
    </row>
    <row r="98" spans="1:9" ht="15.95" customHeight="1" x14ac:dyDescent="0.2">
      <c r="A98" s="177" t="s">
        <v>89</v>
      </c>
      <c r="B98" s="175"/>
      <c r="C98" s="175"/>
      <c r="D98" s="175"/>
      <c r="E98" s="175"/>
      <c r="F98"/>
      <c r="G98"/>
      <c r="H98"/>
      <c r="I98" s="98"/>
    </row>
    <row r="99" spans="1:9" ht="15.95" customHeight="1" x14ac:dyDescent="0.2">
      <c r="A99" s="228" t="s">
        <v>195</v>
      </c>
      <c r="B99" s="228"/>
      <c r="C99" s="228"/>
      <c r="D99" s="228"/>
      <c r="E99" s="228"/>
      <c r="F99"/>
      <c r="G99"/>
      <c r="H99"/>
      <c r="I99" s="98"/>
    </row>
    <row r="100" spans="1:9" ht="15.95" customHeight="1" x14ac:dyDescent="0.2">
      <c r="A100" s="228"/>
      <c r="B100" s="228"/>
      <c r="C100" s="228"/>
      <c r="D100" s="228"/>
      <c r="E100" s="228"/>
      <c r="F100"/>
      <c r="G100" s="178"/>
      <c r="H100"/>
      <c r="I100" s="98"/>
    </row>
    <row r="101" spans="1:9" ht="15.95" customHeight="1" x14ac:dyDescent="0.2">
      <c r="A101" s="228"/>
      <c r="B101" s="228"/>
      <c r="C101" s="228"/>
      <c r="D101" s="228"/>
      <c r="E101" s="228"/>
      <c r="F101"/>
      <c r="G101" s="178"/>
      <c r="H101"/>
      <c r="I101" s="98"/>
    </row>
    <row r="102" spans="1:9" ht="15.95" customHeight="1" x14ac:dyDescent="0.2">
      <c r="A102" s="155" t="s">
        <v>29</v>
      </c>
      <c r="B102" s="155"/>
      <c r="C102" s="98"/>
      <c r="D102" s="98"/>
      <c r="E102" s="98"/>
      <c r="F102" s="98"/>
      <c r="G102" s="98"/>
      <c r="H102" s="98"/>
      <c r="I102" s="98"/>
    </row>
    <row r="103" spans="1:9" ht="15.95" customHeight="1" x14ac:dyDescent="0.2">
      <c r="A103" s="98"/>
      <c r="B103" s="98"/>
      <c r="C103" s="98"/>
      <c r="D103" s="98"/>
      <c r="E103" s="98"/>
      <c r="F103" s="98"/>
      <c r="G103" s="98"/>
      <c r="H103" s="98"/>
      <c r="I103" s="98"/>
    </row>
    <row r="104" spans="1:9" ht="15.95" customHeight="1" x14ac:dyDescent="0.2">
      <c r="A104" s="155" t="s">
        <v>30</v>
      </c>
      <c r="B104" s="155"/>
      <c r="C104" s="98"/>
      <c r="D104" s="98"/>
      <c r="E104" s="98"/>
      <c r="F104" s="98"/>
      <c r="G104" s="98"/>
      <c r="H104" s="98"/>
      <c r="I104" s="98"/>
    </row>
    <row r="105" spans="1:9" ht="15.95" customHeight="1" x14ac:dyDescent="0.2">
      <c r="A105" s="155" t="s">
        <v>43</v>
      </c>
      <c r="B105" s="155"/>
      <c r="C105" s="98"/>
      <c r="D105" s="98"/>
      <c r="E105" s="98"/>
      <c r="F105" s="98"/>
      <c r="G105" s="98"/>
      <c r="H105" s="98"/>
      <c r="I105" s="98"/>
    </row>
    <row r="106" spans="1:9" ht="15.95" customHeight="1" x14ac:dyDescent="0.2">
      <c r="A106" s="155" t="s">
        <v>58</v>
      </c>
      <c r="B106" s="155"/>
      <c r="C106" s="98"/>
      <c r="D106" s="98"/>
      <c r="E106" s="98"/>
      <c r="F106" s="98"/>
      <c r="G106" s="98"/>
      <c r="H106" s="98"/>
      <c r="I106" s="98"/>
    </row>
    <row r="107" spans="1:9" ht="15.95" customHeight="1" x14ac:dyDescent="0.2">
      <c r="A107" s="155" t="s">
        <v>51</v>
      </c>
      <c r="B107" s="155"/>
      <c r="C107" s="98"/>
      <c r="D107" s="98"/>
      <c r="E107" s="98"/>
      <c r="F107" s="98"/>
      <c r="G107" s="98"/>
      <c r="H107" s="98"/>
      <c r="I107" s="98"/>
    </row>
    <row r="108" spans="1:9" ht="15.95" customHeight="1" x14ac:dyDescent="0.2">
      <c r="A108" s="155" t="s">
        <v>42</v>
      </c>
      <c r="B108" s="155"/>
      <c r="C108" s="98"/>
      <c r="D108" s="98"/>
      <c r="E108" s="98"/>
      <c r="F108" s="98"/>
      <c r="G108" s="98"/>
      <c r="H108" s="98"/>
      <c r="I108" s="98"/>
    </row>
    <row r="109" spans="1:9" ht="15.95" customHeight="1" x14ac:dyDescent="0.2">
      <c r="A109" s="155" t="s">
        <v>31</v>
      </c>
      <c r="B109" s="155"/>
      <c r="C109" s="98"/>
      <c r="D109" s="98"/>
      <c r="E109" s="98"/>
      <c r="F109" s="98"/>
      <c r="G109" s="98"/>
      <c r="H109" s="98"/>
      <c r="I109" s="98"/>
    </row>
    <row r="110" spans="1:9" ht="15.95" customHeight="1" x14ac:dyDescent="0.2">
      <c r="A110" s="155" t="s">
        <v>32</v>
      </c>
      <c r="B110" s="155"/>
      <c r="C110" s="98"/>
      <c r="D110" s="98"/>
      <c r="E110" s="98"/>
      <c r="F110" s="98"/>
      <c r="G110" s="98"/>
      <c r="H110" s="98"/>
      <c r="I110" s="98"/>
    </row>
    <row r="111" spans="1:9" ht="15.95" customHeight="1" x14ac:dyDescent="0.2">
      <c r="A111" s="155" t="s">
        <v>72</v>
      </c>
      <c r="B111" s="155"/>
      <c r="C111" s="98"/>
      <c r="D111" s="98"/>
      <c r="E111" s="98"/>
      <c r="F111" s="98"/>
      <c r="G111" s="98"/>
      <c r="H111" s="98"/>
      <c r="I111" s="98"/>
    </row>
    <row r="112" spans="1:9" ht="15.95" customHeight="1" x14ac:dyDescent="0.2">
      <c r="A112" s="155" t="s">
        <v>33</v>
      </c>
      <c r="B112" s="155"/>
      <c r="C112" s="98"/>
      <c r="D112" s="98"/>
      <c r="E112" s="98"/>
      <c r="F112" s="98"/>
      <c r="G112" s="98"/>
      <c r="H112" s="98"/>
      <c r="I112" s="98"/>
    </row>
    <row r="113" spans="1:9" ht="15.95" customHeight="1" x14ac:dyDescent="0.2">
      <c r="A113" s="155" t="s">
        <v>34</v>
      </c>
      <c r="B113" s="155"/>
      <c r="C113" s="98"/>
      <c r="D113" s="98"/>
      <c r="E113" s="98"/>
      <c r="F113" s="98"/>
      <c r="G113" s="98"/>
      <c r="H113" s="98"/>
      <c r="I113" s="98"/>
    </row>
    <row r="114" spans="1:9" ht="15.95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</row>
    <row r="115" spans="1:9" ht="15.95" customHeight="1" x14ac:dyDescent="0.2">
      <c r="A115" s="223" t="s">
        <v>155</v>
      </c>
      <c r="B115" s="223"/>
      <c r="C115" s="223"/>
      <c r="D115" s="32"/>
      <c r="E115" s="32"/>
      <c r="F115" s="32"/>
      <c r="G115" s="33" t="s">
        <v>38</v>
      </c>
      <c r="H115" s="34"/>
      <c r="I115" s="34"/>
    </row>
    <row r="116" spans="1:9" ht="15.95" customHeight="1" x14ac:dyDescent="0.2">
      <c r="A116" s="227" t="s">
        <v>154</v>
      </c>
      <c r="B116" s="227"/>
      <c r="C116" s="227"/>
      <c r="D116" s="32"/>
      <c r="E116" s="32"/>
      <c r="F116" s="32"/>
      <c r="G116" s="33"/>
      <c r="H116" s="32"/>
      <c r="I116" s="32"/>
    </row>
    <row r="117" spans="1:9" ht="27.75" customHeight="1" x14ac:dyDescent="0.2">
      <c r="A117" s="32" t="s">
        <v>155</v>
      </c>
      <c r="B117" s="32"/>
      <c r="C117" s="32"/>
      <c r="D117" s="32"/>
      <c r="E117" s="32"/>
      <c r="F117" s="32"/>
      <c r="G117" s="33" t="s">
        <v>38</v>
      </c>
      <c r="H117" s="34"/>
      <c r="I117" s="34"/>
    </row>
    <row r="118" spans="1:9" ht="46.5" customHeight="1" x14ac:dyDescent="0.2">
      <c r="A118" s="213" t="str">
        <f>'Month 1'!A118:F118</f>
        <v xml:space="preserve"> Authorised Director of Ltd Company operating LTI / Trustee or Authorised Officer of Friendly Society operating the LTI / Chief Executive of national organisation operating the LTI, authorised to sign on behalf of the national organisation.</v>
      </c>
      <c r="B118" s="213"/>
      <c r="C118" s="213"/>
      <c r="D118" s="213"/>
      <c r="E118" s="213"/>
      <c r="F118" s="213"/>
      <c r="G118" s="33"/>
      <c r="H118" s="32"/>
      <c r="I118" s="32"/>
    </row>
    <row r="119" spans="1:9" ht="11.25" customHeight="1" x14ac:dyDescent="0.2">
      <c r="A119" s="32"/>
      <c r="B119" s="35"/>
      <c r="C119" s="36"/>
      <c r="D119" s="206"/>
      <c r="E119" s="206"/>
      <c r="F119" s="34"/>
      <c r="G119" s="37"/>
      <c r="H119" s="34"/>
      <c r="I119" s="34"/>
    </row>
    <row r="120" spans="1:9" ht="15.95" customHeight="1" thickBot="1" x14ac:dyDescent="0.3">
      <c r="A120" s="214" t="s">
        <v>193</v>
      </c>
      <c r="B120" s="215"/>
      <c r="C120" s="216"/>
      <c r="D120" s="216"/>
      <c r="E120" s="216"/>
      <c r="F120" s="217"/>
      <c r="G120" s="217"/>
      <c r="H120" s="217"/>
      <c r="I120" s="218"/>
    </row>
    <row r="121" spans="1:9" ht="15.95" customHeight="1" thickBot="1" x14ac:dyDescent="0.3">
      <c r="A121" s="38" t="s">
        <v>35</v>
      </c>
      <c r="B121" s="39"/>
      <c r="C121" s="31"/>
      <c r="D121" s="31"/>
      <c r="E121" s="31"/>
      <c r="F121" s="31"/>
      <c r="G121" s="31"/>
      <c r="H121" s="219" t="s">
        <v>36</v>
      </c>
      <c r="I121" s="220"/>
    </row>
    <row r="122" spans="1:9" ht="15.95" customHeight="1" x14ac:dyDescent="0.25">
      <c r="A122" s="38"/>
      <c r="B122" s="39"/>
      <c r="C122" s="31"/>
      <c r="D122" s="31"/>
      <c r="E122" s="31"/>
      <c r="F122" s="31"/>
      <c r="G122" s="31"/>
      <c r="H122" s="40"/>
      <c r="I122" s="41"/>
    </row>
    <row r="123" spans="1:9" ht="15.95" customHeight="1" x14ac:dyDescent="0.2">
      <c r="A123" s="42" t="s">
        <v>37</v>
      </c>
      <c r="B123" s="32" t="s">
        <v>73</v>
      </c>
      <c r="C123" s="43"/>
      <c r="D123" s="32"/>
      <c r="E123" s="32"/>
      <c r="F123" s="32"/>
      <c r="G123" s="32" t="s">
        <v>38</v>
      </c>
      <c r="H123" s="32" t="s">
        <v>90</v>
      </c>
      <c r="I123" s="44"/>
    </row>
    <row r="124" spans="1:9" ht="15.95" customHeight="1" x14ac:dyDescent="0.2">
      <c r="A124" s="42"/>
      <c r="B124" s="32" t="s">
        <v>196</v>
      </c>
      <c r="C124" s="43"/>
      <c r="D124" s="32"/>
      <c r="E124" s="32"/>
      <c r="F124" s="32"/>
      <c r="G124" s="32"/>
      <c r="H124" s="32"/>
      <c r="I124" s="44"/>
    </row>
    <row r="125" spans="1:9" ht="30" customHeight="1" x14ac:dyDescent="0.2">
      <c r="A125" s="42" t="s">
        <v>39</v>
      </c>
      <c r="B125" s="32" t="s">
        <v>73</v>
      </c>
      <c r="C125" s="43"/>
      <c r="D125" s="32"/>
      <c r="E125" s="32"/>
      <c r="F125" s="32"/>
      <c r="G125" s="32" t="s">
        <v>40</v>
      </c>
      <c r="H125" s="32" t="s">
        <v>90</v>
      </c>
      <c r="I125" s="44"/>
    </row>
    <row r="126" spans="1:9" ht="15" customHeight="1" x14ac:dyDescent="0.2">
      <c r="A126" s="42"/>
      <c r="B126" s="32" t="s">
        <v>197</v>
      </c>
      <c r="C126" s="43"/>
      <c r="D126" s="32"/>
      <c r="E126" s="32"/>
      <c r="F126" s="32"/>
      <c r="G126" s="32"/>
      <c r="H126" s="32"/>
      <c r="I126" s="44"/>
    </row>
    <row r="127" spans="1:9" ht="6" customHeight="1" thickBot="1" x14ac:dyDescent="0.25">
      <c r="A127" s="45"/>
      <c r="B127" s="31"/>
      <c r="C127" s="221"/>
      <c r="D127" s="221"/>
      <c r="E127" s="221"/>
      <c r="F127" s="31"/>
      <c r="G127" s="31"/>
      <c r="H127" s="31"/>
      <c r="I127" s="46"/>
    </row>
    <row r="128" spans="1:9" ht="15.95" customHeight="1" x14ac:dyDescent="0.25">
      <c r="A128" s="224" t="s">
        <v>194</v>
      </c>
      <c r="B128" s="225"/>
      <c r="C128" s="225"/>
      <c r="D128" s="225"/>
      <c r="E128" s="225"/>
      <c r="F128" s="225"/>
      <c r="G128" s="225"/>
      <c r="H128" s="225"/>
      <c r="I128" s="226"/>
    </row>
    <row r="129" spans="1:9" ht="15.95" customHeight="1" thickBot="1" x14ac:dyDescent="0.3">
      <c r="A129" s="212" t="s">
        <v>134</v>
      </c>
      <c r="B129" s="209"/>
      <c r="C129" s="209"/>
      <c r="D129" s="47"/>
      <c r="E129" s="47"/>
      <c r="F129" s="222" t="s">
        <v>137</v>
      </c>
      <c r="G129" s="222"/>
      <c r="H129" s="222"/>
      <c r="I129" s="48"/>
    </row>
    <row r="130" spans="1:9" ht="15.95" customHeight="1" x14ac:dyDescent="0.2">
      <c r="A130" s="49"/>
      <c r="B130" s="43"/>
      <c r="C130" s="43"/>
      <c r="D130" s="43"/>
      <c r="E130" s="43"/>
      <c r="F130" s="43"/>
      <c r="G130" s="43"/>
      <c r="H130" s="43"/>
      <c r="I130" s="50"/>
    </row>
    <row r="131" spans="1:9" ht="15.95" customHeight="1" thickBot="1" x14ac:dyDescent="0.25">
      <c r="A131" s="212" t="s">
        <v>135</v>
      </c>
      <c r="B131" s="209"/>
      <c r="C131" s="209"/>
      <c r="D131" s="43"/>
      <c r="E131" s="43"/>
      <c r="F131" s="209" t="s">
        <v>38</v>
      </c>
      <c r="G131" s="209"/>
      <c r="H131" s="209"/>
      <c r="I131" s="50"/>
    </row>
    <row r="132" spans="1:9" ht="15.95" customHeight="1" x14ac:dyDescent="0.2">
      <c r="A132" s="49"/>
      <c r="B132" s="43"/>
      <c r="C132" s="43"/>
      <c r="D132" s="43"/>
      <c r="E132" s="43"/>
      <c r="F132" s="43"/>
      <c r="G132" s="43"/>
      <c r="H132" s="43"/>
      <c r="I132" s="50"/>
    </row>
    <row r="133" spans="1:9" ht="15.95" customHeight="1" thickBot="1" x14ac:dyDescent="0.25">
      <c r="A133" s="212" t="s">
        <v>136</v>
      </c>
      <c r="B133" s="209"/>
      <c r="C133" s="209"/>
      <c r="D133" s="43"/>
      <c r="E133" s="43"/>
      <c r="F133" s="209" t="s">
        <v>38</v>
      </c>
      <c r="G133" s="209"/>
      <c r="H133" s="209"/>
      <c r="I133" s="50"/>
    </row>
    <row r="134" spans="1:9" ht="15.95" customHeight="1" thickBot="1" x14ac:dyDescent="0.25">
      <c r="A134" s="51"/>
      <c r="B134" s="52"/>
      <c r="C134" s="52"/>
      <c r="D134" s="52"/>
      <c r="E134" s="52"/>
      <c r="F134" s="52"/>
      <c r="G134" s="52"/>
      <c r="H134" s="52"/>
      <c r="I134" s="53"/>
    </row>
    <row r="135" spans="1:9" ht="15.95" customHeight="1" x14ac:dyDescent="0.2">
      <c r="A135"/>
      <c r="B135"/>
      <c r="C135"/>
      <c r="D135"/>
      <c r="E135"/>
      <c r="F135"/>
      <c r="G135"/>
      <c r="H135"/>
      <c r="I135"/>
    </row>
    <row r="136" spans="1:9" ht="15.95" customHeight="1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</sheetData>
  <sheetProtection algorithmName="SHA-512" hashValue="HFzmIj/3Fb583HK0BxilNu4CX7n8bGhsNJ0sEhP08AZll0KmgPNaRNTPWWNd0jvQOEUlEFrgqsYtEPE7jAhT/g==" saltValue="iQCDmhTnPqX416Dk9wo15Q==" spinCount="100000" sheet="1" formatColumns="0" formatRows="0" selectLockedCells="1"/>
  <mergeCells count="60">
    <mergeCell ref="D81:E81"/>
    <mergeCell ref="B95:C95"/>
    <mergeCell ref="D91:E91"/>
    <mergeCell ref="D90:E90"/>
    <mergeCell ref="D86:E86"/>
    <mergeCell ref="D87:E87"/>
    <mergeCell ref="D88:E88"/>
    <mergeCell ref="D89:E89"/>
    <mergeCell ref="D83:E83"/>
    <mergeCell ref="D82:E82"/>
    <mergeCell ref="A63:G63"/>
    <mergeCell ref="D69:E69"/>
    <mergeCell ref="A64:I64"/>
    <mergeCell ref="A65:I65"/>
    <mergeCell ref="D71:E71"/>
    <mergeCell ref="D76:E76"/>
    <mergeCell ref="D75:E75"/>
    <mergeCell ref="D74:E74"/>
    <mergeCell ref="D72:E72"/>
    <mergeCell ref="B80:C80"/>
    <mergeCell ref="D80:E80"/>
    <mergeCell ref="D73:E73"/>
    <mergeCell ref="D77:E77"/>
    <mergeCell ref="D78:E78"/>
    <mergeCell ref="B79:C79"/>
    <mergeCell ref="D79:E79"/>
    <mergeCell ref="A1:I1"/>
    <mergeCell ref="C3:I3"/>
    <mergeCell ref="C4:D4"/>
    <mergeCell ref="C5:D5"/>
    <mergeCell ref="A2:I2"/>
    <mergeCell ref="A3:B3"/>
    <mergeCell ref="E4:F5"/>
    <mergeCell ref="G4:G5"/>
    <mergeCell ref="A4:B4"/>
    <mergeCell ref="A116:C116"/>
    <mergeCell ref="F129:H129"/>
    <mergeCell ref="A5:B5"/>
    <mergeCell ref="A7:A9"/>
    <mergeCell ref="F6:H6"/>
    <mergeCell ref="A6:D6"/>
    <mergeCell ref="C7:I7"/>
    <mergeCell ref="D8:F8"/>
    <mergeCell ref="A99:E101"/>
    <mergeCell ref="A115:C115"/>
    <mergeCell ref="A118:F118"/>
    <mergeCell ref="G8:I8"/>
    <mergeCell ref="A68:I68"/>
    <mergeCell ref="H69:I69"/>
    <mergeCell ref="D85:E85"/>
    <mergeCell ref="D84:E84"/>
    <mergeCell ref="A120:I120"/>
    <mergeCell ref="H121:I121"/>
    <mergeCell ref="A128:I128"/>
    <mergeCell ref="A129:C129"/>
    <mergeCell ref="A133:C133"/>
    <mergeCell ref="C127:E127"/>
    <mergeCell ref="F133:H133"/>
    <mergeCell ref="A131:C131"/>
    <mergeCell ref="F131:H131"/>
  </mergeCells>
  <phoneticPr fontId="16" type="noConversion"/>
  <conditionalFormatting sqref="F11:F15 I11:I15 F18 I18 F20 I20 F23:F26 I23:I26 F28:F39 I28:I39 F43:F46 I43:I46 F50:F55 I50:I55 F59 I59">
    <cfRule type="cellIs" dxfId="6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 alignWithMargins="0">
    <oddHeader>&amp;L&amp;"Calibri,Bold"&amp;12Transition Quality Assurance System (TQAS)</oddHeader>
    <oddFooter>&amp;C&amp;G&amp;R&amp;"Calibri,Bold"&amp;11
TQAS-8c-F19/LTI Monthly Claim Form/MSLETB/V1.1</oddFooter>
  </headerFooter>
  <rowBreaks count="1" manualBreakCount="1">
    <brk id="64" max="8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c2573d-2b2a-4007-94cd-6cb24cbb3840" xsi:nil="true"/>
    <lcf76f155ced4ddcb4097134ff3c332f xmlns="5d7b71c5-1c49-4cfc-83e3-f0de8bb3b8d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8A788A1D10B44983741A5F44C8F3A2" ma:contentTypeVersion="12" ma:contentTypeDescription="Create a new document." ma:contentTypeScope="" ma:versionID="6d5982bcc07a5dcafe86fae27b56b983">
  <xsd:schema xmlns:xsd="http://www.w3.org/2001/XMLSchema" xmlns:xs="http://www.w3.org/2001/XMLSchema" xmlns:p="http://schemas.microsoft.com/office/2006/metadata/properties" xmlns:ns2="5d7b71c5-1c49-4cfc-83e3-f0de8bb3b8d0" xmlns:ns3="6fc2573d-2b2a-4007-94cd-6cb24cbb3840" targetNamespace="http://schemas.microsoft.com/office/2006/metadata/properties" ma:root="true" ma:fieldsID="a7faec50c71903ac771fc738cf377eee" ns2:_="" ns3:_="">
    <xsd:import namespace="5d7b71c5-1c49-4cfc-83e3-f0de8bb3b8d0"/>
    <xsd:import namespace="6fc2573d-2b2a-4007-94cd-6cb24cbb38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71c5-1c49-4cfc-83e3-f0de8bb3b8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e405303-9583-412f-a13a-e99b68c50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2573d-2b2a-4007-94cd-6cb24cbb384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1feb007-8c74-423e-ae5e-54c357a74bfc}" ma:internalName="TaxCatchAll" ma:showField="CatchAllData" ma:web="6fc2573d-2b2a-4007-94cd-6cb24cbb38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6E3CEE-2A0A-4A41-8607-1204B8BAF2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7C594B-F80C-4D08-863C-9E5D9A250B7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56f2492-f5df-4c39-b6c8-d185481cd03e"/>
    <ds:schemaRef ds:uri="http://purl.org/dc/elements/1.1/"/>
    <ds:schemaRef ds:uri="2d587e8b-2641-4643-b1eb-e0d19eb836c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6D785E2-4245-454C-99D3-B87EAF8243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Month 12</vt:lpstr>
      <vt:lpstr>Month 11</vt:lpstr>
      <vt:lpstr>Month 10</vt:lpstr>
      <vt:lpstr>Month 9</vt:lpstr>
      <vt:lpstr>Month 8</vt:lpstr>
      <vt:lpstr>Month 7</vt:lpstr>
      <vt:lpstr>Month 6</vt:lpstr>
      <vt:lpstr>Month 5</vt:lpstr>
      <vt:lpstr>Month 4</vt:lpstr>
      <vt:lpstr>Month 3</vt:lpstr>
      <vt:lpstr>Month 2</vt:lpstr>
      <vt:lpstr>Month 1</vt:lpstr>
      <vt:lpstr>Instructions</vt:lpstr>
      <vt:lpstr>Data</vt:lpstr>
      <vt:lpstr>Instructions!Print_Area</vt:lpstr>
      <vt:lpstr>'Month 1'!Print_Area</vt:lpstr>
      <vt:lpstr>'Month 10'!Print_Area</vt:lpstr>
      <vt:lpstr>'Month 11'!Print_Area</vt:lpstr>
      <vt:lpstr>'Month 12'!Print_Area</vt:lpstr>
      <vt:lpstr>'Month 2'!Print_Area</vt:lpstr>
      <vt:lpstr>'Month 3'!Print_Area</vt:lpstr>
      <vt:lpstr>'Month 4'!Print_Area</vt:lpstr>
      <vt:lpstr>'Month 5'!Print_Area</vt:lpstr>
      <vt:lpstr>'Month 6'!Print_Area</vt:lpstr>
      <vt:lpstr>'Month 7'!Print_Area</vt:lpstr>
      <vt:lpstr>'Month 8'!Print_Area</vt:lpstr>
      <vt:lpstr>'Month 9'!Print_Area</vt:lpstr>
    </vt:vector>
  </TitlesOfParts>
  <Company>FAS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Ita Kennedy</cp:lastModifiedBy>
  <cp:lastPrinted>2023-10-25T13:38:16Z</cp:lastPrinted>
  <dcterms:created xsi:type="dcterms:W3CDTF">2010-02-11T10:34:23Z</dcterms:created>
  <dcterms:modified xsi:type="dcterms:W3CDTF">2023-12-05T15:40:12Z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0x0101008C8A788A1D10B44983741A5F44C8F3A2</vt:lpwstr>
  </property>
</Properties>
</file>